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937" activeTab="0"/>
  </bookViews>
  <sheets>
    <sheet name="Informações Iniciais" sheetId="1" r:id="rId1"/>
    <sheet name="Anexo 1 - Pessoal" sheetId="2" r:id="rId2"/>
    <sheet name="Anexo 1 - 12M Pessoal" sheetId="3" r:id="rId3"/>
    <sheet name="Anexo 2 - Dívida" sheetId="4" r:id="rId4"/>
    <sheet name="Anexo 3 - Garantias" sheetId="5" r:id="rId5"/>
    <sheet name="Anexo 4 -Operações de Crédito " sheetId="6" r:id="rId6"/>
    <sheet name="Anexo 5 - Disponibilidade e RP" sheetId="7" r:id="rId7"/>
    <sheet name="Anexo 6 - Simplificado" sheetId="8" r:id="rId8"/>
    <sheet name="Informações Complementares" sheetId="9" r:id="rId9"/>
  </sheets>
  <definedNames>
    <definedName name="_xlnm.Print_Area" localSheetId="4">'Anexo 3 - Garantias'!$A$1:$D$35</definedName>
    <definedName name="_xlnm.Print_Area" localSheetId="5">'Anexo 4 -Operações de Crédito '!$A$1:$C$9</definedName>
    <definedName name="_xlnm.Print_Area" localSheetId="6">'Anexo 5 - Disponibilidade e RP'!$A$1:$G$41</definedName>
    <definedName name="_xlnm.Print_Area" localSheetId="7">'Anexo 6 - Simplificado'!$A$1:$C$36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6">#REF!,#REF!</definedName>
    <definedName name="Planilha_1ÁreaTotal" localSheetId="7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6">#REF!</definedName>
    <definedName name="Planilha_1CabGráfico" localSheetId="7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6">#REF!,#REF!</definedName>
    <definedName name="Planilha_1TítCols" localSheetId="7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6">#REF!</definedName>
    <definedName name="Planilha_1TítLins" localSheetId="7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6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6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6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6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6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6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6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6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6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6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<sst xmlns="http://schemas.openxmlformats.org/spreadsheetml/2006/main" count="588" uniqueCount="376">
  <si>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</si>
  <si>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</si>
  <si>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</si>
  <si>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</si>
  <si>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</si>
  <si>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</si>
  <si>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&lt;IDENTIFICAÇÃO DO ÓRGÃO, QUANDO O DEMONSTRATIVO FOR ESPECÍFICO DE UM ÓRGÃO&gt;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</si>
  <si>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</si>
  <si>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</si>
  <si>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</si>
  <si>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</si>
  <si>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</si>
  <si>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</si>
  <si>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</si>
  <si>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</si>
  <si>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</si>
  <si>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</si>
  <si>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</si>
  <si>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</si>
  <si>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</si>
  <si>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</si>
  <si>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</si>
  <si>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</si>
  <si>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</si>
  <si>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</si>
  <si>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</si>
  <si>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</si>
  <si>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</si>
  <si>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</si>
  <si>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Dívida Contratual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</si>
  <si>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</si>
  <si>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</si>
  <si>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</si>
  <si>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</si>
  <si>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</si>
  <si>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</si>
  <si>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</si>
  <si>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</si>
  <si>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</si>
  <si>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</si>
  <si>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</si>
  <si>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</si>
  <si>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</si>
  <si>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</si>
  <si>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</si>
  <si>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</si>
  <si>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</si>
  <si>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</si>
  <si>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</si>
  <si>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</si>
  <si>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</si>
  <si>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</si>
  <si>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</si>
  <si>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</si>
  <si>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</si>
  <si>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</si>
  <si>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</si>
  <si>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</si>
  <si>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</si>
  <si>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</si>
  <si>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</si>
  <si>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</si>
  <si>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</si>
  <si>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</si>
  <si>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</si>
  <si>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</si>
  <si>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&lt;ENTE DA FEDERAÇÃO&gt; - &lt;IDENTIFICAÇÃO DO PODER&gt;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</si>
  <si>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</si>
  <si>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</si>
  <si>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</si>
  <si>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</si>
  <si>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</si>
  <si>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</si>
  <si>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</si>
  <si>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</si>
  <si>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</si>
  <si>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</si>
  <si>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</si>
  <si>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</si>
  <si>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</si>
  <si>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</si>
  <si>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</si>
  <si>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</si>
  <si>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</si>
  <si>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</si>
  <si>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</si>
  <si>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</si>
  <si>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</si>
  <si>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</si>
  <si>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</si>
  <si>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</si>
  <si>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</si>
  <si>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</si>
  <si>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</si>
  <si>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</si>
  <si>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</si>
  <si>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</si>
  <si>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</si>
  <si>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</si>
  <si>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</si>
  <si>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</si>
  <si>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</si>
  <si>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</si>
  <si>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</si>
  <si>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</si>
  <si>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</si>
  <si>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</si>
  <si>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</si>
  <si>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</si>
  <si>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</si>
  <si>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</si>
  <si>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</si>
  <si>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</si>
  <si>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</si>
  <si>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</si>
  <si>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</si>
  <si>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</si>
  <si>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</si>
  <si>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</si>
  <si>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</si>
  <si>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</si>
  <si>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</si>
  <si>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</si>
  <si>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</si>
  <si>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</si>
  <si>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</si>
  <si>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</si>
  <si>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</si>
  <si>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</si>
  <si>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</si>
  <si>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</si>
  <si>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</si>
  <si>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</si>
  <si>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</si>
  <si>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</si>
  <si>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</si>
  <si>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</si>
  <si>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</si>
  <si>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</si>
  <si>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</si>
  <si>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</si>
  <si>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</si>
  <si>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</si>
  <si>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</si>
  <si>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</si>
  <si>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</si>
  <si>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</si>
  <si>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</si>
  <si>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</si>
  <si>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</si>
  <si>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</si>
  <si>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</si>
  <si>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>-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</si>
  <si>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</si>
  <si>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</si>
  <si>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</si>
  <si>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</si>
  <si>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</si>
  <si>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</si>
  <si>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</si>
  <si>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</si>
  <si>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</si>
  <si>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</si>
  <si>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</si>
  <si>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</si>
  <si>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</si>
  <si>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</si>
  <si>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</si>
  <si>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</si>
  <si>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</si>
  <si>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</si>
  <si>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</si>
  <si>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</si>
  <si>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</si>
  <si>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</si>
  <si>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</si>
  <si>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</si>
  <si>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</si>
  <si>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</si>
  <si>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</si>
  <si>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</si>
  <si>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</si>
  <si>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</si>
  <si>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</si>
  <si>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</si>
  <si>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</si>
  <si>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</si>
  <si>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</si>
  <si>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</si>
  <si>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RGF - ANEXO 2 (LRF, art. 55, inciso I, alínea "b")</t>
  </si>
  <si>
    <t>LIMITE DE ALERTA (inciso III do § 1º do art. 59 da LRF) - &lt;%&gt;</t>
  </si>
  <si>
    <t>Tabela 2 - Demonstrativo da Dívida Consolidada Líquida - Estados, DF e Municípios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</si>
  <si>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</si>
  <si>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</si>
  <si>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</si>
  <si>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</si>
  <si>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</si>
  <si>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</si>
  <si>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</si>
  <si>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</si>
  <si>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</si>
  <si>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</si>
  <si>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</si>
  <si>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</si>
  <si>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</si>
  <si>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</si>
  <si>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</si>
  <si>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 xml:space="preserve"> - 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</si>
  <si>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</si>
  <si>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</si>
  <si>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</si>
  <si>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</si>
  <si>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</si>
  <si>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</si>
  <si>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</si>
  <si>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</si>
  <si>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</si>
  <si>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</si>
  <si>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&lt; Identificação do Recurso Vinculado &gt;</t>
  </si>
  <si>
    <t>...</t>
  </si>
  <si>
    <t>&lt; Identificação do Recurso Não Vinculado &gt;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</si>
  <si>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</si>
  <si>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5 – Demonstrativo da Disponibilidade de Caixa e dos Restos a Pagar</t>
  </si>
  <si>
    <t xml:space="preserve">OPERAÇÕES VEDADAS </t>
  </si>
  <si>
    <t>RECEITA CORRENTE LÍQUIDA</t>
  </si>
  <si>
    <t>VALOR ATÉ O BIMESTRE</t>
  </si>
  <si>
    <t>Receita Corrente líquida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</si>
  <si>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</si>
  <si>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</si>
  <si>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</si>
  <si>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</si>
  <si>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</si>
  <si>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</si>
  <si>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</si>
  <si>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</si>
  <si>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</si>
  <si>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>&lt;PERÍODO DE REFERÊNCIA&gt;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</si>
  <si>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</si>
  <si>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</si>
  <si>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</si>
  <si>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</si>
  <si>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</si>
  <si>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</si>
  <si>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</si>
  <si>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</si>
  <si>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</si>
  <si>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</si>
  <si>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</si>
  <si>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</si>
  <si>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</si>
  <si>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</si>
  <si>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</si>
  <si>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</si>
  <si>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</si>
  <si>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</si>
  <si>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</si>
  <si>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</si>
  <si>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</si>
  <si>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</si>
  <si>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</si>
  <si>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</si>
  <si>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</si>
  <si>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</si>
  <si>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</si>
  <si>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</si>
  <si>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</si>
  <si>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</si>
  <si>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</si>
  <si>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</si>
  <si>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</si>
  <si>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</si>
  <si>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&lt;MR–
11&gt;</t>
  </si>
  <si>
    <t>&lt;MR–
10&gt;</t>
  </si>
  <si>
    <t>&lt;MR–
9&gt;</t>
  </si>
  <si>
    <t>&lt;MR–
8&gt;</t>
  </si>
  <si>
    <t>&lt;MR–
7&gt;</t>
  </si>
  <si>
    <t>&lt;MR–
6&gt;</t>
  </si>
  <si>
    <t>&lt;MR–
5&gt;</t>
  </si>
  <si>
    <t>&lt;MR–
4&gt;</t>
  </si>
  <si>
    <t>&lt;MR–
3&gt;</t>
  </si>
  <si>
    <t>&lt;MR–
2&gt;</t>
  </si>
  <si>
    <t>&lt;MR–
1&gt;</t>
  </si>
  <si>
    <t>&lt;MR&gt;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</si>
  <si>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</si>
  <si>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</si>
  <si>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</si>
  <si>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</si>
  <si>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</si>
  <si>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</si>
  <si>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</si>
  <si>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</si>
  <si>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</si>
  <si>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</si>
  <si>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</si>
  <si>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</si>
  <si>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</si>
  <si>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</si>
  <si>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</si>
  <si>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</si>
  <si>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</si>
  <si>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</si>
  <si>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</si>
  <si>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</si>
  <si>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</si>
  <si>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</si>
  <si>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</si>
  <si>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</si>
  <si>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</si>
  <si>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</si>
  <si>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</si>
  <si>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</si>
  <si>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</si>
  <si>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</si>
  <si>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</si>
  <si>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</si>
  <si>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RGF SEMESTRAL</t>
  </si>
  <si>
    <t>Para municípios com menos de 50.000 habitantes, conforme ESTIMATIVAS DA POPULAÇÃO RESIDENTE NOS MUNICÍPIOS BRASILEIROS COM DATA DE REFERÊNCIA EM 1º DE JULHO DE 2014, divulgada pelo IBGE.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</si>
  <si>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</si>
  <si>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</si>
  <si>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</si>
  <si>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</si>
  <si>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</si>
  <si>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</si>
  <si>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V2015.1</t>
  </si>
  <si>
    <t>Endereço da sede da Câmara Municipal: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</si>
  <si>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</si>
  <si>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</si>
  <si>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</si>
  <si>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</si>
  <si>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</si>
  <si>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</si>
  <si>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</si>
  <si>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</si>
  <si>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</si>
  <si>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</si>
  <si>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</si>
  <si>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</si>
  <si>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</si>
  <si>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</si>
  <si>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</si>
  <si>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</si>
  <si>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</si>
  <si>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</si>
  <si>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</si>
  <si>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</si>
  <si>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NO EXERCÍCIO ANTERIOR</t>
  </si>
  <si>
    <t>DESPESA TOTAL COM FOLHA DE PAGAMENTO, INCLUINDO GASTOS COM SUBSÍDIOS DOS VEREADORES ATÉ O PERÍODO</t>
  </si>
  <si>
    <t xml:space="preserve"> RGF - Informações Complementares</t>
  </si>
  <si>
    <t>Informações Complementares</t>
  </si>
  <si>
    <t>RGFCAM</t>
  </si>
  <si>
    <t>PODER LEGISLATIVO</t>
  </si>
  <si>
    <t>CÂMARA MUNICIPAL DE BACABAL</t>
  </si>
  <si>
    <t>PERÍODO DE REFERÊNCIA: 3º QUADRIMESTRE DE 2015</t>
  </si>
  <si>
    <t>POER LEGISLATIVO</t>
  </si>
  <si>
    <t>PERÍODO DE REFERÊNCIA PADRÃO: 3º QUADRIMESTRE DE 2015</t>
  </si>
  <si>
    <t>PODER LEGISLATIVO - CÂMARA MUNICIPAL DE BACABAL</t>
  </si>
  <si>
    <t>PODER LEGISLATIVO - CÂMARA MUNICIPAL DE BACBAL</t>
  </si>
  <si>
    <t>CÂMARA MUNICIPAL</t>
  </si>
  <si>
    <t>CÂMARAMUNICIPAL DE BACABAL</t>
  </si>
  <si>
    <t>FONTE: SISTEMA FIORILLI - CÂMARA Municipal DE BACABAL, 29/01/2016, 8h:28m</t>
  </si>
  <si>
    <t>FONTE:  SISTEMA FIORILLI - CÂMARA Municipal DE BACABAL, 29/01/2016, 8h:28m</t>
  </si>
  <si>
    <t>Até o 3º QUADRIMESTRE</t>
  </si>
  <si>
    <t>CNPJ: 05.627.716/0001-37</t>
  </si>
  <si>
    <t>MANUEL LIMA DA SILVA</t>
  </si>
  <si>
    <t>01/01 A 31/12/2015</t>
  </si>
  <si>
    <t>250.235.003-49</t>
  </si>
  <si>
    <t>JOSÉ ADEMIR DE CARVALHO</t>
  </si>
  <si>
    <t>1075 CRC-MA</t>
  </si>
  <si>
    <t>PERÍODO DE REFERÊNCIA PADRÃO: JAN A DEZ DE 2015 3º  QUADRIMESTRE DE 2015</t>
  </si>
  <si>
    <t>PERÍODO DE REFERÊNCIA PADRÃO: JAN A DEZ DE 2015 - 3º QUADRIMESTRE DE 2015</t>
  </si>
  <si>
    <t>MURAL DA CÂMARA E  PREFEITURA MUNICIPAL</t>
  </si>
  <si>
    <t>AV BARÃO DO RIO BRANCO, 160 CENTRO</t>
  </si>
  <si>
    <t>99-3621-1803</t>
  </si>
  <si>
    <t xml:space="preserve">WWW.CAMARADEBACABAL.MA.GOV.BR </t>
  </si>
  <si>
    <t>camaradebacabal@ig.com.br</t>
  </si>
  <si>
    <t>PERÍODO: JAN A DEZ DE 2015  - 3º QUADRIMESTRE DE 2015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</si>
</sst>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#,##0.00_ ;[Red]\-#,##0.00\ "/>
    <numFmt numFmtId="166" formatCode="0.0%"/>
    <numFmt numFmtId="167" formatCode="_(* #,##0.00_);_(* \(#,##0.00\);_(* \-??_);_(@_)"/>
    <numFmt numFmtId="168" formatCode="_(* #,##0_);_(* \(#,##0\);_(* \-??_);_(@_)"/>
    <numFmt numFmtId="169" formatCode="_-* #,##0.00_-;\-* #,##0.00_-;_-* \-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sz val="7.5"/>
      <name val="Times New Roman"/>
      <family val="1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Times New Roman"/>
      <family val="1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3" fillId="0" borderId="13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indent="1"/>
    </xf>
    <xf numFmtId="164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37" fontId="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justify" vertical="top" wrapText="1"/>
    </xf>
    <xf numFmtId="37" fontId="3" fillId="0" borderId="0" xfId="0" applyNumberFormat="1" applyFont="1" applyFill="1" applyBorder="1" applyAlignment="1">
      <alignment/>
    </xf>
    <xf numFmtId="37" fontId="3" fillId="0" borderId="14" xfId="0" applyNumberFormat="1" applyFont="1" applyFill="1" applyBorder="1" applyAlignment="1">
      <alignment/>
    </xf>
    <xf numFmtId="10" fontId="3" fillId="0" borderId="17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justify" wrapText="1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14" xfId="0" applyFont="1" applyBorder="1" applyAlignment="1">
      <alignment horizontal="left" wrapText="1"/>
    </xf>
    <xf numFmtId="4" fontId="3" fillId="0" borderId="18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60" fillId="0" borderId="14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justify" vertical="top"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3" fillId="0" borderId="22" xfId="0" applyNumberFormat="1" applyFont="1" applyFill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0" fontId="3" fillId="0" borderId="22" xfId="0" applyNumberFormat="1" applyFont="1" applyBorder="1" applyAlignment="1">
      <alignment horizontal="center" vertical="top" wrapText="1"/>
    </xf>
    <xf numFmtId="40" fontId="3" fillId="34" borderId="21" xfId="0" applyNumberFormat="1" applyFont="1" applyFill="1" applyBorder="1" applyAlignment="1">
      <alignment horizontal="center" vertical="top" wrapText="1"/>
    </xf>
    <xf numFmtId="40" fontId="3" fillId="0" borderId="18" xfId="0" applyNumberFormat="1" applyFont="1" applyBorder="1" applyAlignment="1">
      <alignment horizontal="right" vertical="top" wrapText="1"/>
    </xf>
    <xf numFmtId="40" fontId="3" fillId="0" borderId="10" xfId="0" applyNumberFormat="1" applyFont="1" applyBorder="1" applyAlignment="1">
      <alignment horizontal="right" vertical="top" wrapText="1"/>
    </xf>
    <xf numFmtId="40" fontId="3" fillId="0" borderId="19" xfId="0" applyNumberFormat="1" applyFont="1" applyBorder="1" applyAlignment="1">
      <alignment horizontal="right" vertical="top" wrapText="1"/>
    </xf>
    <xf numFmtId="40" fontId="3" fillId="0" borderId="2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wrapText="1"/>
    </xf>
    <xf numFmtId="164" fontId="3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right" vertical="top" wrapText="1"/>
    </xf>
    <xf numFmtId="0" fontId="9" fillId="0" borderId="25" xfId="0" applyFont="1" applyBorder="1" applyAlignment="1">
      <alignment horizontal="center" vertical="top" wrapText="1"/>
    </xf>
    <xf numFmtId="0" fontId="10" fillId="0" borderId="0" xfId="0" applyNumberFormat="1" applyFont="1" applyFill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Fill="1" applyAlignment="1">
      <alignment/>
    </xf>
    <xf numFmtId="0" fontId="2" fillId="35" borderId="12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17" xfId="0" applyNumberFormat="1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4" fontId="3" fillId="35" borderId="17" xfId="0" applyNumberFormat="1" applyFont="1" applyFill="1" applyBorder="1" applyAlignment="1">
      <alignment/>
    </xf>
    <xf numFmtId="37" fontId="3" fillId="35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35" borderId="13" xfId="0" applyNumberFormat="1" applyFont="1" applyFill="1" applyBorder="1" applyAlignment="1">
      <alignment horizontal="center"/>
    </xf>
    <xf numFmtId="0" fontId="10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/>
      <protection/>
    </xf>
    <xf numFmtId="0" fontId="3" fillId="0" borderId="0" xfId="48" applyNumberFormat="1" applyFont="1" applyFill="1" applyAlignment="1">
      <alignment/>
      <protection/>
    </xf>
    <xf numFmtId="0" fontId="0" fillId="0" borderId="0" xfId="48">
      <alignment/>
      <protection/>
    </xf>
    <xf numFmtId="164" fontId="3" fillId="0" borderId="0" xfId="48" applyNumberFormat="1" applyFont="1" applyFill="1" applyAlignment="1">
      <alignment horizontal="right"/>
      <protection/>
    </xf>
    <xf numFmtId="0" fontId="2" fillId="0" borderId="0" xfId="48" applyNumberFormat="1" applyFont="1" applyFill="1" applyBorder="1" applyAlignment="1">
      <alignment horizontal="center"/>
      <protection/>
    </xf>
    <xf numFmtId="0" fontId="2" fillId="0" borderId="0" xfId="48" applyNumberFormat="1" applyFont="1" applyFill="1" applyBorder="1" applyAlignment="1">
      <alignment horizontal="center" vertical="top" wrapText="1"/>
      <protection/>
    </xf>
    <xf numFmtId="0" fontId="2" fillId="35" borderId="21" xfId="48" applyNumberFormat="1" applyFont="1" applyFill="1" applyBorder="1" applyAlignment="1">
      <alignment horizontal="center" vertical="top" wrapText="1"/>
      <protection/>
    </xf>
    <xf numFmtId="0" fontId="3" fillId="0" borderId="0" xfId="48" applyNumberFormat="1" applyFont="1" applyFill="1" applyBorder="1" applyAlignment="1">
      <alignment/>
      <protection/>
    </xf>
    <xf numFmtId="0" fontId="0" fillId="0" borderId="0" xfId="48" applyBorder="1">
      <alignment/>
      <protection/>
    </xf>
    <xf numFmtId="0" fontId="3" fillId="0" borderId="0" xfId="48" applyNumberFormat="1" applyFont="1" applyFill="1" applyBorder="1" applyAlignment="1">
      <alignment horizontal="left"/>
      <protection/>
    </xf>
    <xf numFmtId="0" fontId="3" fillId="0" borderId="0" xfId="48" applyNumberFormat="1" applyFont="1" applyFill="1" applyBorder="1" applyAlignment="1">
      <alignment horizontal="left" indent="1"/>
      <protection/>
    </xf>
    <xf numFmtId="0" fontId="3" fillId="0" borderId="15" xfId="48" applyNumberFormat="1" applyFont="1" applyFill="1" applyBorder="1" applyAlignment="1">
      <alignment horizontal="left" indent="1"/>
      <protection/>
    </xf>
    <xf numFmtId="0" fontId="3" fillId="0" borderId="15" xfId="48" applyNumberFormat="1" applyFont="1" applyFill="1" applyBorder="1" applyAlignment="1">
      <alignment/>
      <protection/>
    </xf>
    <xf numFmtId="0" fontId="3" fillId="0" borderId="14" xfId="48" applyNumberFormat="1" applyFont="1" applyFill="1" applyBorder="1" applyAlignment="1">
      <alignment/>
      <protection/>
    </xf>
    <xf numFmtId="0" fontId="3" fillId="0" borderId="14" xfId="48" applyNumberFormat="1" applyFont="1" applyFill="1" applyBorder="1" applyAlignment="1">
      <alignment horizontal="center"/>
      <protection/>
    </xf>
    <xf numFmtId="0" fontId="3" fillId="35" borderId="14" xfId="48" applyNumberFormat="1" applyFont="1" applyFill="1" applyBorder="1" applyAlignment="1">
      <alignment/>
      <protection/>
    </xf>
    <xf numFmtId="0" fontId="3" fillId="0" borderId="17" xfId="48" applyNumberFormat="1" applyFont="1" applyFill="1" applyBorder="1" applyAlignment="1">
      <alignment/>
      <protection/>
    </xf>
    <xf numFmtId="0" fontId="3" fillId="0" borderId="12" xfId="48" applyNumberFormat="1" applyFont="1" applyFill="1" applyBorder="1" applyAlignment="1">
      <alignment/>
      <protection/>
    </xf>
    <xf numFmtId="0" fontId="0" fillId="0" borderId="0" xfId="48" applyFill="1">
      <alignment/>
      <protection/>
    </xf>
    <xf numFmtId="0" fontId="2" fillId="0" borderId="14" xfId="48" applyNumberFormat="1" applyFont="1" applyFill="1" applyBorder="1" applyAlignment="1">
      <alignment horizontal="center"/>
      <protection/>
    </xf>
    <xf numFmtId="0" fontId="2" fillId="35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 vertical="top" wrapText="1"/>
    </xf>
    <xf numFmtId="40" fontId="3" fillId="0" borderId="2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35" borderId="1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35" borderId="14" xfId="48" applyNumberFormat="1" applyFont="1" applyFill="1" applyBorder="1" applyAlignment="1">
      <alignment horizontal="center"/>
      <protection/>
    </xf>
    <xf numFmtId="0" fontId="2" fillId="35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Alignment="1">
      <alignment/>
    </xf>
    <xf numFmtId="49" fontId="3" fillId="0" borderId="15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/>
    </xf>
    <xf numFmtId="10" fontId="3" fillId="0" borderId="22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indent="1"/>
    </xf>
    <xf numFmtId="4" fontId="3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12" fillId="35" borderId="19" xfId="0" applyNumberFormat="1" applyFont="1" applyFill="1" applyBorder="1" applyAlignment="1">
      <alignment horizontal="center"/>
    </xf>
    <xf numFmtId="49" fontId="12" fillId="35" borderId="20" xfId="0" applyNumberFormat="1" applyFont="1" applyFill="1" applyBorder="1" applyAlignment="1">
      <alignment horizontal="center"/>
    </xf>
    <xf numFmtId="0" fontId="12" fillId="35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center"/>
    </xf>
    <xf numFmtId="0" fontId="2" fillId="35" borderId="16" xfId="48" applyNumberFormat="1" applyFont="1" applyFill="1" applyBorder="1" applyAlignment="1">
      <alignment horizontal="center" vertical="top" wrapText="1"/>
      <protection/>
    </xf>
    <xf numFmtId="0" fontId="2" fillId="35" borderId="22" xfId="48" applyNumberFormat="1" applyFont="1" applyFill="1" applyBorder="1" applyAlignment="1">
      <alignment horizontal="center"/>
      <protection/>
    </xf>
    <xf numFmtId="0" fontId="2" fillId="0" borderId="22" xfId="48" applyNumberFormat="1" applyFont="1" applyFill="1" applyBorder="1" applyAlignment="1">
      <alignment horizontal="center"/>
      <protection/>
    </xf>
    <xf numFmtId="0" fontId="12" fillId="35" borderId="23" xfId="0" applyNumberFormat="1" applyFont="1" applyFill="1" applyBorder="1" applyAlignment="1">
      <alignment horizontal="center"/>
    </xf>
    <xf numFmtId="0" fontId="12" fillId="35" borderId="11" xfId="0" applyNumberFormat="1" applyFont="1" applyFill="1" applyBorder="1" applyAlignment="1">
      <alignment horizontal="center"/>
    </xf>
    <xf numFmtId="0" fontId="12" fillId="35" borderId="11" xfId="0" applyNumberFormat="1" applyFont="1" applyFill="1" applyBorder="1" applyAlignment="1">
      <alignment horizontal="center" vertical="top" wrapText="1"/>
    </xf>
    <xf numFmtId="0" fontId="12" fillId="35" borderId="16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/>
    </xf>
    <xf numFmtId="4" fontId="3" fillId="35" borderId="22" xfId="0" applyNumberFormat="1" applyFont="1" applyFill="1" applyBorder="1" applyAlignment="1">
      <alignment/>
    </xf>
    <xf numFmtId="0" fontId="3" fillId="35" borderId="21" xfId="0" applyFont="1" applyFill="1" applyBorder="1" applyAlignment="1">
      <alignment horizontal="center" vertical="center" wrapText="1"/>
    </xf>
    <xf numFmtId="10" fontId="3" fillId="0" borderId="22" xfId="0" applyNumberFormat="1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2" fillId="35" borderId="22" xfId="0" applyNumberFormat="1" applyFont="1" applyFill="1" applyBorder="1" applyAlignment="1">
      <alignment horizontal="center"/>
    </xf>
    <xf numFmtId="0" fontId="2" fillId="35" borderId="14" xfId="48" applyNumberFormat="1" applyFont="1" applyFill="1" applyBorder="1" applyAlignment="1">
      <alignment horizontal="center"/>
      <protection/>
    </xf>
    <xf numFmtId="0" fontId="2" fillId="35" borderId="17" xfId="48" applyNumberFormat="1" applyFont="1" applyFill="1" applyBorder="1" applyAlignment="1">
      <alignment horizontal="center"/>
      <protection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7" xfId="48" applyFont="1" applyBorder="1" applyAlignment="1" applyProtection="1">
      <alignment horizontal="left" vertical="center"/>
      <protection/>
    </xf>
    <xf numFmtId="0" fontId="43" fillId="0" borderId="27" xfId="48" applyFont="1" applyBorder="1" applyAlignment="1" applyProtection="1">
      <alignment horizontal="left" vertical="center" wrapText="1"/>
      <protection/>
    </xf>
    <xf numFmtId="0" fontId="61" fillId="36" borderId="27" xfId="48" applyFont="1" applyFill="1" applyBorder="1" applyAlignment="1" applyProtection="1">
      <alignment horizontal="left" vertical="center"/>
      <protection/>
    </xf>
    <xf numFmtId="0" fontId="0" fillId="0" borderId="27" xfId="48" applyFont="1" applyBorder="1" applyAlignment="1" applyProtection="1">
      <alignment horizontal="left" vertical="center" wrapText="1"/>
      <protection/>
    </xf>
    <xf numFmtId="0" fontId="0" fillId="0" borderId="28" xfId="48" applyBorder="1" applyAlignment="1" applyProtection="1">
      <alignment horizontal="left" vertical="center" wrapText="1"/>
      <protection/>
    </xf>
    <xf numFmtId="40" fontId="2" fillId="0" borderId="19" xfId="48" applyNumberFormat="1" applyFont="1" applyFill="1" applyBorder="1" applyAlignment="1">
      <alignment/>
      <protection/>
    </xf>
    <xf numFmtId="40" fontId="2" fillId="0" borderId="20" xfId="48" applyNumberFormat="1" applyFont="1" applyFill="1" applyBorder="1" applyAlignment="1">
      <alignment/>
      <protection/>
    </xf>
    <xf numFmtId="40" fontId="2" fillId="0" borderId="21" xfId="48" applyNumberFormat="1" applyFont="1" applyFill="1" applyBorder="1" applyAlignment="1">
      <alignment/>
      <protection/>
    </xf>
    <xf numFmtId="165" fontId="2" fillId="35" borderId="17" xfId="48" applyNumberFormat="1" applyFont="1" applyFill="1" applyBorder="1" applyAlignment="1">
      <alignment horizontal="center"/>
      <protection/>
    </xf>
    <xf numFmtId="10" fontId="2" fillId="35" borderId="22" xfId="50" applyNumberFormat="1" applyFont="1" applyFill="1" applyBorder="1" applyAlignment="1">
      <alignment horizontal="center"/>
    </xf>
    <xf numFmtId="10" fontId="2" fillId="0" borderId="22" xfId="48" applyNumberFormat="1" applyFont="1" applyFill="1" applyBorder="1" applyAlignment="1">
      <alignment horizontal="center"/>
      <protection/>
    </xf>
    <xf numFmtId="10" fontId="2" fillId="0" borderId="22" xfId="50" applyNumberFormat="1" applyFont="1" applyFill="1" applyBorder="1" applyAlignment="1">
      <alignment horizontal="center"/>
    </xf>
    <xf numFmtId="40" fontId="3" fillId="2" borderId="20" xfId="48" applyNumberFormat="1" applyFont="1" applyFill="1" applyBorder="1" applyAlignment="1" applyProtection="1">
      <alignment/>
      <protection locked="0"/>
    </xf>
    <xf numFmtId="40" fontId="3" fillId="2" borderId="11" xfId="48" applyNumberFormat="1" applyFont="1" applyFill="1" applyBorder="1" applyAlignment="1" applyProtection="1">
      <alignment/>
      <protection locked="0"/>
    </xf>
    <xf numFmtId="40" fontId="3" fillId="2" borderId="21" xfId="48" applyNumberFormat="1" applyFont="1" applyFill="1" applyBorder="1" applyAlignment="1" applyProtection="1">
      <alignment/>
      <protection locked="0"/>
    </xf>
    <xf numFmtId="40" fontId="3" fillId="2" borderId="16" xfId="48" applyNumberFormat="1" applyFont="1" applyFill="1" applyBorder="1" applyAlignment="1" applyProtection="1">
      <alignment/>
      <protection locked="0"/>
    </xf>
    <xf numFmtId="0" fontId="2" fillId="2" borderId="17" xfId="48" applyNumberFormat="1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right" vertical="top" wrapText="1"/>
      <protection locked="0"/>
    </xf>
    <xf numFmtId="0" fontId="3" fillId="2" borderId="25" xfId="0" applyFont="1" applyFill="1" applyBorder="1" applyAlignment="1" applyProtection="1">
      <alignment horizontal="right" vertical="top" wrapText="1"/>
      <protection locked="0"/>
    </xf>
    <xf numFmtId="43" fontId="3" fillId="0" borderId="20" xfId="61" applyFont="1" applyFill="1" applyBorder="1" applyAlignment="1">
      <alignment/>
    </xf>
    <xf numFmtId="43" fontId="3" fillId="0" borderId="10" xfId="61" applyFont="1" applyFill="1" applyBorder="1" applyAlignment="1">
      <alignment/>
    </xf>
    <xf numFmtId="43" fontId="3" fillId="35" borderId="22" xfId="61" applyFont="1" applyFill="1" applyBorder="1" applyAlignment="1">
      <alignment/>
    </xf>
    <xf numFmtId="43" fontId="3" fillId="2" borderId="20" xfId="61" applyFont="1" applyFill="1" applyBorder="1" applyAlignment="1" applyProtection="1">
      <alignment/>
      <protection locked="0"/>
    </xf>
    <xf numFmtId="43" fontId="3" fillId="2" borderId="17" xfId="61" applyFont="1" applyFill="1" applyBorder="1" applyAlignment="1" applyProtection="1">
      <alignment/>
      <protection locked="0"/>
    </xf>
    <xf numFmtId="0" fontId="2" fillId="35" borderId="17" xfId="0" applyFont="1" applyFill="1" applyBorder="1" applyAlignment="1">
      <alignment horizontal="right"/>
    </xf>
    <xf numFmtId="0" fontId="2" fillId="2" borderId="13" xfId="0" applyFont="1" applyFill="1" applyBorder="1" applyAlignment="1">
      <alignment/>
    </xf>
    <xf numFmtId="43" fontId="3" fillId="35" borderId="17" xfId="61" applyFont="1" applyFill="1" applyBorder="1" applyAlignment="1">
      <alignment/>
    </xf>
    <xf numFmtId="10" fontId="3" fillId="0" borderId="17" xfId="50" applyNumberFormat="1" applyFont="1" applyFill="1" applyBorder="1" applyAlignment="1">
      <alignment/>
    </xf>
    <xf numFmtId="10" fontId="3" fillId="35" borderId="17" xfId="50" applyNumberFormat="1" applyFont="1" applyFill="1" applyBorder="1" applyAlignment="1">
      <alignment/>
    </xf>
    <xf numFmtId="43" fontId="3" fillId="2" borderId="10" xfId="61" applyFont="1" applyFill="1" applyBorder="1" applyAlignment="1" applyProtection="1">
      <alignment/>
      <protection locked="0"/>
    </xf>
    <xf numFmtId="43" fontId="3" fillId="2" borderId="22" xfId="61" applyFont="1" applyFill="1" applyBorder="1" applyAlignment="1" applyProtection="1">
      <alignment/>
      <protection locked="0"/>
    </xf>
    <xf numFmtId="4" fontId="3" fillId="2" borderId="10" xfId="0" applyNumberFormat="1" applyFont="1" applyFill="1" applyBorder="1" applyAlignment="1" applyProtection="1">
      <alignment/>
      <protection locked="0"/>
    </xf>
    <xf numFmtId="4" fontId="3" fillId="2" borderId="20" xfId="0" applyNumberFormat="1" applyFont="1" applyFill="1" applyBorder="1" applyAlignment="1" applyProtection="1">
      <alignment/>
      <protection locked="0"/>
    </xf>
    <xf numFmtId="4" fontId="3" fillId="2" borderId="26" xfId="0" applyNumberFormat="1" applyFont="1" applyFill="1" applyBorder="1" applyAlignment="1" applyProtection="1">
      <alignment/>
      <protection locked="0"/>
    </xf>
    <xf numFmtId="4" fontId="3" fillId="2" borderId="21" xfId="0" applyNumberFormat="1" applyFont="1" applyFill="1" applyBorder="1" applyAlignment="1" applyProtection="1">
      <alignment/>
      <protection locked="0"/>
    </xf>
    <xf numFmtId="4" fontId="3" fillId="2" borderId="18" xfId="0" applyNumberFormat="1" applyFont="1" applyFill="1" applyBorder="1" applyAlignment="1" applyProtection="1">
      <alignment/>
      <protection locked="0"/>
    </xf>
    <xf numFmtId="4" fontId="3" fillId="2" borderId="19" xfId="0" applyNumberFormat="1" applyFont="1" applyFill="1" applyBorder="1" applyAlignment="1" applyProtection="1">
      <alignment/>
      <protection locked="0"/>
    </xf>
    <xf numFmtId="0" fontId="3" fillId="2" borderId="30" xfId="0" applyFont="1" applyFill="1" applyBorder="1" applyAlignment="1" applyProtection="1">
      <alignment horizontal="center" vertical="top" wrapText="1"/>
      <protection locked="0"/>
    </xf>
    <xf numFmtId="0" fontId="3" fillId="2" borderId="29" xfId="0" applyFont="1" applyFill="1" applyBorder="1" applyAlignment="1" applyProtection="1">
      <alignment horizontal="right" vertical="top" wrapText="1"/>
      <protection locked="0"/>
    </xf>
    <xf numFmtId="10" fontId="3" fillId="2" borderId="22" xfId="0" applyNumberFormat="1" applyFont="1" applyFill="1" applyBorder="1" applyAlignment="1" applyProtection="1">
      <alignment/>
      <protection locked="0"/>
    </xf>
    <xf numFmtId="4" fontId="3" fillId="2" borderId="17" xfId="0" applyNumberFormat="1" applyFont="1" applyFill="1" applyBorder="1" applyAlignment="1" applyProtection="1">
      <alignment/>
      <protection locked="0"/>
    </xf>
    <xf numFmtId="4" fontId="3" fillId="2" borderId="22" xfId="0" applyNumberFormat="1" applyFont="1" applyFill="1" applyBorder="1" applyAlignment="1" applyProtection="1">
      <alignment/>
      <protection locked="0"/>
    </xf>
    <xf numFmtId="0" fontId="3" fillId="2" borderId="26" xfId="0" applyFont="1" applyFill="1" applyBorder="1" applyAlignment="1" applyProtection="1">
      <alignment/>
      <protection locked="0"/>
    </xf>
    <xf numFmtId="37" fontId="3" fillId="2" borderId="21" xfId="0" applyNumberFormat="1" applyFont="1" applyFill="1" applyBorder="1" applyAlignment="1" applyProtection="1">
      <alignment/>
      <protection locked="0"/>
    </xf>
    <xf numFmtId="0" fontId="3" fillId="0" borderId="22" xfId="0" applyFont="1" applyFill="1" applyBorder="1" applyAlignment="1">
      <alignment/>
    </xf>
    <xf numFmtId="0" fontId="21" fillId="35" borderId="21" xfId="0" applyFont="1" applyFill="1" applyBorder="1" applyAlignment="1">
      <alignment horizontal="center" wrapText="1"/>
    </xf>
    <xf numFmtId="40" fontId="3" fillId="2" borderId="10" xfId="0" applyNumberFormat="1" applyFont="1" applyFill="1" applyBorder="1" applyAlignment="1" applyProtection="1">
      <alignment horizontal="right" vertical="top" wrapText="1"/>
      <protection locked="0"/>
    </xf>
    <xf numFmtId="40" fontId="3" fillId="2" borderId="20" xfId="0" applyNumberFormat="1" applyFont="1" applyFill="1" applyBorder="1" applyAlignment="1" applyProtection="1">
      <alignment horizontal="right" vertical="top" wrapText="1"/>
      <protection locked="0"/>
    </xf>
    <xf numFmtId="10" fontId="3" fillId="2" borderId="20" xfId="0" applyNumberFormat="1" applyFont="1" applyFill="1" applyBorder="1" applyAlignment="1" applyProtection="1">
      <alignment horizontal="right"/>
      <protection locked="0"/>
    </xf>
    <xf numFmtId="40" fontId="3" fillId="2" borderId="26" xfId="0" applyNumberFormat="1" applyFont="1" applyFill="1" applyBorder="1" applyAlignment="1" applyProtection="1">
      <alignment horizontal="right" vertical="top" wrapText="1"/>
      <protection locked="0"/>
    </xf>
    <xf numFmtId="10" fontId="3" fillId="2" borderId="21" xfId="0" applyNumberFormat="1" applyFont="1" applyFill="1" applyBorder="1" applyAlignment="1" applyProtection="1">
      <alignment horizontal="right"/>
      <protection locked="0"/>
    </xf>
    <xf numFmtId="10" fontId="3" fillId="2" borderId="20" xfId="0" applyNumberFormat="1" applyFont="1" applyFill="1" applyBorder="1" applyAlignment="1" applyProtection="1">
      <alignment horizontal="right" vertical="top" wrapText="1"/>
      <protection locked="0"/>
    </xf>
    <xf numFmtId="40" fontId="3" fillId="2" borderId="21" xfId="0" applyNumberFormat="1" applyFont="1" applyFill="1" applyBorder="1" applyAlignment="1" applyProtection="1">
      <alignment horizontal="right" vertical="top" wrapText="1"/>
      <protection locked="0"/>
    </xf>
    <xf numFmtId="10" fontId="3" fillId="2" borderId="21" xfId="0" applyNumberFormat="1" applyFont="1" applyFill="1" applyBorder="1" applyAlignment="1" applyProtection="1">
      <alignment horizontal="right" vertical="top" wrapText="1"/>
      <protection locked="0"/>
    </xf>
    <xf numFmtId="40" fontId="3" fillId="2" borderId="22" xfId="0" applyNumberFormat="1" applyFont="1" applyFill="1" applyBorder="1" applyAlignment="1" applyProtection="1">
      <alignment horizontal="center" vertical="top" wrapText="1"/>
      <protection locked="0"/>
    </xf>
    <xf numFmtId="40" fontId="3" fillId="2" borderId="22" xfId="0" applyNumberFormat="1" applyFont="1" applyFill="1" applyBorder="1" applyAlignment="1" applyProtection="1">
      <alignment horizontal="right" vertical="top" wrapText="1"/>
      <protection locked="0"/>
    </xf>
    <xf numFmtId="0" fontId="2" fillId="35" borderId="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3" fontId="2" fillId="0" borderId="22" xfId="61" applyFont="1" applyFill="1" applyBorder="1" applyAlignment="1">
      <alignment horizontal="center" vertical="center" wrapText="1"/>
    </xf>
    <xf numFmtId="43" fontId="2" fillId="35" borderId="22" xfId="61" applyFont="1" applyFill="1" applyBorder="1" applyAlignment="1">
      <alignment horizontal="right" wrapText="1"/>
    </xf>
    <xf numFmtId="0" fontId="11" fillId="2" borderId="23" xfId="0" applyFont="1" applyFill="1" applyBorder="1" applyAlignment="1" applyProtection="1">
      <alignment horizontal="left" vertical="center"/>
      <protection locked="0"/>
    </xf>
    <xf numFmtId="43" fontId="2" fillId="2" borderId="0" xfId="61" applyFont="1" applyFill="1" applyBorder="1" applyAlignment="1" applyProtection="1">
      <alignment horizontal="center" vertical="center" wrapText="1"/>
      <protection locked="0"/>
    </xf>
    <xf numFmtId="43" fontId="14" fillId="2" borderId="20" xfId="61" applyFont="1" applyFill="1" applyBorder="1" applyAlignment="1" applyProtection="1">
      <alignment horizontal="center" wrapText="1"/>
      <protection locked="0"/>
    </xf>
    <xf numFmtId="43" fontId="2" fillId="2" borderId="0" xfId="61" applyFont="1" applyFill="1" applyBorder="1" applyAlignment="1" applyProtection="1">
      <alignment horizontal="center"/>
      <protection locked="0"/>
    </xf>
    <xf numFmtId="43" fontId="3" fillId="2" borderId="20" xfId="61" applyFont="1" applyFill="1" applyBorder="1" applyAlignment="1" applyProtection="1">
      <alignment horizontal="right" vertical="top" wrapText="1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43" fontId="2" fillId="2" borderId="11" xfId="61" applyFont="1" applyFill="1" applyBorder="1" applyAlignment="1" applyProtection="1">
      <alignment horizontal="right" wrapText="1"/>
      <protection locked="0"/>
    </xf>
    <xf numFmtId="43" fontId="2" fillId="2" borderId="20" xfId="61" applyFont="1" applyFill="1" applyBorder="1" applyAlignment="1" applyProtection="1">
      <alignment horizontal="right" wrapText="1"/>
      <protection locked="0"/>
    </xf>
    <xf numFmtId="43" fontId="2" fillId="2" borderId="0" xfId="61" applyFont="1" applyFill="1" applyBorder="1" applyAlignment="1" applyProtection="1">
      <alignment horizontal="right"/>
      <protection locked="0"/>
    </xf>
    <xf numFmtId="43" fontId="2" fillId="2" borderId="22" xfId="61" applyFont="1" applyFill="1" applyBorder="1" applyAlignment="1" applyProtection="1">
      <alignment horizontal="right" wrapText="1"/>
      <protection locked="0"/>
    </xf>
    <xf numFmtId="43" fontId="2" fillId="2" borderId="17" xfId="61" applyFont="1" applyFill="1" applyBorder="1" applyAlignment="1" applyProtection="1">
      <alignment horizontal="right" wrapText="1"/>
      <protection locked="0"/>
    </xf>
    <xf numFmtId="43" fontId="2" fillId="2" borderId="17" xfId="61" applyFont="1" applyFill="1" applyBorder="1" applyAlignment="1" applyProtection="1">
      <alignment horizontal="right"/>
      <protection locked="0"/>
    </xf>
    <xf numFmtId="43" fontId="3" fillId="2" borderId="22" xfId="6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37" fontId="3" fillId="0" borderId="0" xfId="0" applyNumberFormat="1" applyFont="1" applyFill="1" applyBorder="1" applyAlignment="1" applyProtection="1">
      <alignment/>
      <protection locked="0"/>
    </xf>
    <xf numFmtId="0" fontId="3" fillId="2" borderId="10" xfId="0" applyNumberFormat="1" applyFont="1" applyFill="1" applyBorder="1" applyAlignment="1" applyProtection="1">
      <alignment/>
      <protection locked="0"/>
    </xf>
    <xf numFmtId="0" fontId="3" fillId="2" borderId="20" xfId="0" applyNumberFormat="1" applyFont="1" applyFill="1" applyBorder="1" applyAlignment="1" applyProtection="1">
      <alignment/>
      <protection locked="0"/>
    </xf>
    <xf numFmtId="0" fontId="3" fillId="2" borderId="26" xfId="0" applyNumberFormat="1" applyFont="1" applyFill="1" applyBorder="1" applyAlignment="1" applyProtection="1">
      <alignment/>
      <protection locked="0"/>
    </xf>
    <xf numFmtId="0" fontId="3" fillId="2" borderId="21" xfId="0" applyNumberFormat="1" applyFont="1" applyFill="1" applyBorder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0" fillId="2" borderId="0" xfId="48" applyFill="1" applyBorder="1" applyAlignment="1" applyProtection="1">
      <alignment vertical="center"/>
      <protection locked="0"/>
    </xf>
    <xf numFmtId="0" fontId="19" fillId="2" borderId="0" xfId="48" applyFont="1" applyFill="1" applyBorder="1" applyAlignment="1" applyProtection="1">
      <alignment horizontal="center" vertical="center"/>
      <protection locked="0"/>
    </xf>
    <xf numFmtId="0" fontId="0" fillId="2" borderId="15" xfId="48" applyFill="1" applyBorder="1" applyAlignment="1" applyProtection="1">
      <alignment vertical="center"/>
      <protection locked="0"/>
    </xf>
    <xf numFmtId="0" fontId="19" fillId="37" borderId="31" xfId="48" applyFont="1" applyFill="1" applyBorder="1" applyAlignment="1" applyProtection="1">
      <alignment horizontal="center" vertical="center"/>
      <protection/>
    </xf>
    <xf numFmtId="0" fontId="0" fillId="37" borderId="32" xfId="48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vertical="center" wrapText="1"/>
      <protection/>
    </xf>
    <xf numFmtId="0" fontId="2" fillId="35" borderId="13" xfId="0" applyFont="1" applyFill="1" applyBorder="1" applyAlignment="1">
      <alignment horizontal="left" vertical="center"/>
    </xf>
    <xf numFmtId="10" fontId="3" fillId="0" borderId="22" xfId="50" applyNumberFormat="1" applyFont="1" applyFill="1" applyBorder="1" applyAlignment="1">
      <alignment/>
    </xf>
    <xf numFmtId="10" fontId="3" fillId="35" borderId="22" xfId="50" applyNumberFormat="1" applyFont="1" applyFill="1" applyBorder="1" applyAlignment="1">
      <alignment/>
    </xf>
    <xf numFmtId="10" fontId="3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1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37" fontId="3" fillId="0" borderId="0" xfId="0" applyNumberFormat="1" applyFont="1" applyFill="1" applyAlignment="1" applyProtection="1">
      <alignment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62" fillId="0" borderId="0" xfId="0" applyFont="1" applyAlignment="1" applyProtection="1">
      <alignment vertical="center"/>
      <protection/>
    </xf>
    <xf numFmtId="0" fontId="3" fillId="0" borderId="33" xfId="0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/>
    </xf>
    <xf numFmtId="0" fontId="3" fillId="0" borderId="3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3" fontId="3" fillId="0" borderId="33" xfId="61" applyFont="1" applyFill="1" applyBorder="1" applyAlignment="1">
      <alignment/>
    </xf>
    <xf numFmtId="43" fontId="3" fillId="0" borderId="36" xfId="61" applyFont="1" applyFill="1" applyBorder="1" applyAlignment="1">
      <alignment/>
    </xf>
    <xf numFmtId="43" fontId="3" fillId="38" borderId="33" xfId="61" applyFont="1" applyFill="1" applyBorder="1" applyAlignment="1">
      <alignment/>
    </xf>
    <xf numFmtId="43" fontId="3" fillId="0" borderId="37" xfId="61" applyFont="1" applyFill="1" applyBorder="1" applyAlignment="1">
      <alignment horizontal="center"/>
    </xf>
    <xf numFmtId="4" fontId="3" fillId="2" borderId="0" xfId="0" applyNumberFormat="1" applyFont="1" applyFill="1" applyBorder="1" applyAlignment="1" applyProtection="1">
      <alignment/>
      <protection locked="0"/>
    </xf>
    <xf numFmtId="4" fontId="3" fillId="2" borderId="15" xfId="0" applyNumberFormat="1" applyFont="1" applyFill="1" applyBorder="1" applyAlignment="1" applyProtection="1">
      <alignment/>
      <protection locked="0"/>
    </xf>
    <xf numFmtId="4" fontId="3" fillId="2" borderId="11" xfId="0" applyNumberFormat="1" applyFont="1" applyFill="1" applyBorder="1" applyAlignment="1" applyProtection="1">
      <alignment/>
      <protection locked="0"/>
    </xf>
    <xf numFmtId="4" fontId="3" fillId="2" borderId="20" xfId="0" applyNumberFormat="1" applyFont="1" applyFill="1" applyBorder="1" applyAlignment="1" applyProtection="1">
      <alignment horizontal="left" indent="2"/>
      <protection locked="0"/>
    </xf>
    <xf numFmtId="4" fontId="3" fillId="0" borderId="18" xfId="0" applyNumberFormat="1" applyFont="1" applyFill="1" applyBorder="1" applyAlignment="1" applyProtection="1">
      <alignment/>
      <protection/>
    </xf>
    <xf numFmtId="4" fontId="3" fillId="2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14" fontId="0" fillId="2" borderId="0" xfId="48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5" fillId="2" borderId="0" xfId="48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48" applyFont="1" applyBorder="1" applyAlignment="1" applyProtection="1">
      <alignment horizontal="center" vertical="center"/>
      <protection/>
    </xf>
    <xf numFmtId="0" fontId="3" fillId="0" borderId="39" xfId="0" applyFont="1" applyBorder="1" applyAlignment="1">
      <alignment horizontal="justify" vertical="top" wrapText="1"/>
    </xf>
    <xf numFmtId="0" fontId="3" fillId="2" borderId="40" xfId="0" applyFont="1" applyFill="1" applyBorder="1" applyAlignment="1" applyProtection="1">
      <alignment horizontal="center" vertical="top" wrapText="1"/>
      <protection locked="0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0" fontId="3" fillId="2" borderId="41" xfId="0" applyFont="1" applyFill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left" vertical="top" wrapText="1"/>
    </xf>
    <xf numFmtId="0" fontId="6" fillId="33" borderId="40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wrapText="1"/>
    </xf>
    <xf numFmtId="0" fontId="2" fillId="35" borderId="14" xfId="48" applyNumberFormat="1" applyFont="1" applyFill="1" applyBorder="1" applyAlignment="1">
      <alignment horizontal="center"/>
      <protection/>
    </xf>
    <xf numFmtId="0" fontId="3" fillId="0" borderId="14" xfId="48" applyNumberFormat="1" applyFont="1" applyFill="1" applyBorder="1" applyAlignment="1">
      <alignment/>
      <protection/>
    </xf>
    <xf numFmtId="0" fontId="3" fillId="0" borderId="13" xfId="48" applyNumberFormat="1" applyFont="1" applyFill="1" applyBorder="1" applyAlignment="1">
      <alignment/>
      <protection/>
    </xf>
    <xf numFmtId="0" fontId="3" fillId="0" borderId="0" xfId="48" applyNumberFormat="1" applyFont="1" applyFill="1" applyBorder="1" applyAlignment="1">
      <alignment horizontal="left" wrapText="1"/>
      <protection/>
    </xf>
    <xf numFmtId="0" fontId="2" fillId="35" borderId="18" xfId="48" applyNumberFormat="1" applyFont="1" applyFill="1" applyBorder="1" applyAlignment="1">
      <alignment horizontal="center"/>
      <protection/>
    </xf>
    <xf numFmtId="0" fontId="2" fillId="35" borderId="23" xfId="48" applyNumberFormat="1" applyFont="1" applyFill="1" applyBorder="1" applyAlignment="1">
      <alignment horizontal="center"/>
      <protection/>
    </xf>
    <xf numFmtId="0" fontId="2" fillId="35" borderId="26" xfId="48" applyNumberFormat="1" applyFont="1" applyFill="1" applyBorder="1" applyAlignment="1">
      <alignment horizontal="center"/>
      <protection/>
    </xf>
    <xf numFmtId="0" fontId="2" fillId="35" borderId="16" xfId="48" applyNumberFormat="1" applyFont="1" applyFill="1" applyBorder="1" applyAlignment="1">
      <alignment horizontal="center"/>
      <protection/>
    </xf>
    <xf numFmtId="0" fontId="2" fillId="35" borderId="12" xfId="48" applyNumberFormat="1" applyFont="1" applyFill="1" applyBorder="1" applyAlignment="1">
      <alignment horizontal="center" vertical="center"/>
      <protection/>
    </xf>
    <xf numFmtId="0" fontId="2" fillId="35" borderId="23" xfId="48" applyNumberFormat="1" applyFont="1" applyFill="1" applyBorder="1" applyAlignment="1">
      <alignment horizontal="center" vertical="center"/>
      <protection/>
    </xf>
    <xf numFmtId="0" fontId="2" fillId="35" borderId="0" xfId="48" applyNumberFormat="1" applyFont="1" applyFill="1" applyBorder="1" applyAlignment="1">
      <alignment horizontal="center" vertical="center"/>
      <protection/>
    </xf>
    <xf numFmtId="0" fontId="2" fillId="35" borderId="11" xfId="48" applyNumberFormat="1" applyFont="1" applyFill="1" applyBorder="1" applyAlignment="1">
      <alignment horizontal="center" vertical="center"/>
      <protection/>
    </xf>
    <xf numFmtId="0" fontId="2" fillId="35" borderId="15" xfId="48" applyNumberFormat="1" applyFont="1" applyFill="1" applyBorder="1" applyAlignment="1">
      <alignment horizontal="center" vertical="center"/>
      <protection/>
    </xf>
    <xf numFmtId="0" fontId="2" fillId="35" borderId="16" xfId="48" applyNumberFormat="1" applyFont="1" applyFill="1" applyBorder="1" applyAlignment="1">
      <alignment horizontal="center" vertical="center"/>
      <protection/>
    </xf>
    <xf numFmtId="0" fontId="2" fillId="35" borderId="19" xfId="48" applyNumberFormat="1" applyFont="1" applyFill="1" applyBorder="1" applyAlignment="1">
      <alignment horizontal="center" vertical="center"/>
      <protection/>
    </xf>
    <xf numFmtId="0" fontId="2" fillId="35" borderId="20" xfId="48" applyNumberFormat="1" applyFont="1" applyFill="1" applyBorder="1" applyAlignment="1">
      <alignment horizontal="center" vertical="center"/>
      <protection/>
    </xf>
    <xf numFmtId="0" fontId="2" fillId="35" borderId="19" xfId="48" applyNumberFormat="1" applyFont="1" applyFill="1" applyBorder="1" applyAlignment="1">
      <alignment horizontal="center" vertical="center" wrapText="1"/>
      <protection/>
    </xf>
    <xf numFmtId="0" fontId="2" fillId="35" borderId="20" xfId="48" applyNumberFormat="1" applyFont="1" applyFill="1" applyBorder="1" applyAlignment="1">
      <alignment horizontal="center" vertical="center" wrapText="1"/>
      <protection/>
    </xf>
    <xf numFmtId="0" fontId="3" fillId="2" borderId="0" xfId="48" applyNumberFormat="1" applyFont="1" applyFill="1" applyAlignment="1" applyProtection="1">
      <alignment horizontal="left"/>
      <protection locked="0"/>
    </xf>
    <xf numFmtId="0" fontId="3" fillId="0" borderId="0" xfId="48" applyNumberFormat="1" applyFont="1" applyFill="1" applyAlignment="1">
      <alignment horizontal="left"/>
      <protection/>
    </xf>
    <xf numFmtId="0" fontId="2" fillId="0" borderId="0" xfId="48" applyNumberFormat="1" applyFont="1" applyFill="1" applyAlignment="1">
      <alignment horizontal="left"/>
      <protection/>
    </xf>
    <xf numFmtId="4" fontId="2" fillId="35" borderId="17" xfId="48" applyNumberFormat="1" applyFont="1" applyFill="1" applyBorder="1" applyAlignment="1">
      <alignment horizontal="center"/>
      <protection/>
    </xf>
    <xf numFmtId="0" fontId="2" fillId="35" borderId="13" xfId="48" applyNumberFormat="1" applyFont="1" applyFill="1" applyBorder="1" applyAlignment="1">
      <alignment horizontal="center"/>
      <protection/>
    </xf>
    <xf numFmtId="0" fontId="2" fillId="2" borderId="17" xfId="48" applyNumberFormat="1" applyFont="1" applyFill="1" applyBorder="1" applyAlignment="1" applyProtection="1">
      <alignment horizontal="center"/>
      <protection locked="0"/>
    </xf>
    <xf numFmtId="0" fontId="2" fillId="2" borderId="14" xfId="48" applyNumberFormat="1" applyFont="1" applyFill="1" applyBorder="1" applyAlignment="1" applyProtection="1">
      <alignment horizontal="center"/>
      <protection locked="0"/>
    </xf>
    <xf numFmtId="0" fontId="2" fillId="2" borderId="13" xfId="48" applyNumberFormat="1" applyFont="1" applyFill="1" applyBorder="1" applyAlignment="1" applyProtection="1">
      <alignment horizontal="center"/>
      <protection locked="0"/>
    </xf>
    <xf numFmtId="0" fontId="2" fillId="0" borderId="17" xfId="48" applyNumberFormat="1" applyFont="1" applyFill="1" applyBorder="1" applyAlignment="1">
      <alignment horizontal="center"/>
      <protection/>
    </xf>
    <xf numFmtId="0" fontId="2" fillId="0" borderId="14" xfId="48" applyNumberFormat="1" applyFont="1" applyFill="1" applyBorder="1" applyAlignment="1">
      <alignment horizontal="center"/>
      <protection/>
    </xf>
    <xf numFmtId="0" fontId="2" fillId="0" borderId="13" xfId="48" applyNumberFormat="1" applyFont="1" applyFill="1" applyBorder="1" applyAlignment="1">
      <alignment horizontal="center"/>
      <protection/>
    </xf>
    <xf numFmtId="0" fontId="2" fillId="0" borderId="17" xfId="48" applyNumberFormat="1" applyFont="1" applyFill="1" applyBorder="1" applyAlignment="1" quotePrefix="1">
      <alignment horizontal="center"/>
      <protection/>
    </xf>
    <xf numFmtId="10" fontId="2" fillId="0" borderId="17" xfId="48" applyNumberFormat="1" applyFont="1" applyFill="1" applyBorder="1" applyAlignment="1">
      <alignment horizontal="center"/>
      <protection/>
    </xf>
    <xf numFmtId="10" fontId="2" fillId="0" borderId="14" xfId="48" applyNumberFormat="1" applyFont="1" applyFill="1" applyBorder="1" applyAlignment="1">
      <alignment horizontal="center"/>
      <protection/>
    </xf>
    <xf numFmtId="10" fontId="2" fillId="0" borderId="13" xfId="48" applyNumberFormat="1" applyFont="1" applyFill="1" applyBorder="1" applyAlignment="1">
      <alignment horizontal="center"/>
      <protection/>
    </xf>
    <xf numFmtId="10" fontId="2" fillId="35" borderId="17" xfId="50" applyNumberFormat="1" applyFont="1" applyFill="1" applyBorder="1" applyAlignment="1">
      <alignment horizontal="center"/>
    </xf>
    <xf numFmtId="10" fontId="2" fillId="35" borderId="14" xfId="50" applyNumberFormat="1" applyFont="1" applyFill="1" applyBorder="1" applyAlignment="1">
      <alignment horizontal="center"/>
    </xf>
    <xf numFmtId="10" fontId="2" fillId="35" borderId="13" xfId="5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49" fontId="12" fillId="2" borderId="19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2" fillId="35" borderId="17" xfId="48" applyNumberFormat="1" applyFont="1" applyFill="1" applyBorder="1" applyAlignment="1">
      <alignment horizontal="center"/>
      <protection/>
    </xf>
    <xf numFmtId="0" fontId="12" fillId="35" borderId="18" xfId="0" applyNumberFormat="1" applyFont="1" applyFill="1" applyBorder="1" applyAlignment="1">
      <alignment horizontal="center"/>
    </xf>
    <xf numFmtId="0" fontId="12" fillId="35" borderId="12" xfId="0" applyNumberFormat="1" applyFont="1" applyFill="1" applyBorder="1" applyAlignment="1">
      <alignment horizontal="center"/>
    </xf>
    <xf numFmtId="0" fontId="12" fillId="35" borderId="23" xfId="0" applyNumberFormat="1" applyFont="1" applyFill="1" applyBorder="1" applyAlignment="1">
      <alignment horizontal="center"/>
    </xf>
    <xf numFmtId="0" fontId="12" fillId="35" borderId="26" xfId="0" applyNumberFormat="1" applyFont="1" applyFill="1" applyBorder="1" applyAlignment="1">
      <alignment horizontal="center"/>
    </xf>
    <xf numFmtId="0" fontId="12" fillId="35" borderId="15" xfId="0" applyNumberFormat="1" applyFont="1" applyFill="1" applyBorder="1" applyAlignment="1">
      <alignment horizontal="center"/>
    </xf>
    <xf numFmtId="0" fontId="12" fillId="35" borderId="16" xfId="0" applyNumberFormat="1" applyFont="1" applyFill="1" applyBorder="1" applyAlignment="1">
      <alignment horizontal="center"/>
    </xf>
    <xf numFmtId="0" fontId="12" fillId="35" borderId="17" xfId="0" applyNumberFormat="1" applyFont="1" applyFill="1" applyBorder="1" applyAlignment="1">
      <alignment horizontal="center"/>
    </xf>
    <xf numFmtId="0" fontId="12" fillId="35" borderId="14" xfId="0" applyNumberFormat="1" applyFont="1" applyFill="1" applyBorder="1" applyAlignment="1">
      <alignment horizontal="center"/>
    </xf>
    <xf numFmtId="0" fontId="12" fillId="35" borderId="13" xfId="0" applyNumberFormat="1" applyFont="1" applyFill="1" applyBorder="1" applyAlignment="1">
      <alignment horizontal="center"/>
    </xf>
    <xf numFmtId="49" fontId="12" fillId="2" borderId="19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10" fontId="3" fillId="2" borderId="17" xfId="0" applyNumberFormat="1" applyFont="1" applyFill="1" applyBorder="1" applyAlignment="1" applyProtection="1">
      <alignment/>
      <protection locked="0"/>
    </xf>
    <xf numFmtId="10" fontId="3" fillId="2" borderId="14" xfId="0" applyNumberFormat="1" applyFont="1" applyFill="1" applyBorder="1" applyAlignment="1" applyProtection="1">
      <alignment/>
      <protection locked="0"/>
    </xf>
    <xf numFmtId="10" fontId="3" fillId="2" borderId="13" xfId="0" applyNumberFormat="1" applyFont="1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justify" wrapText="1"/>
      <protection locked="0"/>
    </xf>
    <xf numFmtId="49" fontId="3" fillId="0" borderId="22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6" fillId="35" borderId="2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49" fontId="3" fillId="2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6" fillId="0" borderId="22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 wrapText="1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vertical="top" wrapText="1"/>
    </xf>
    <xf numFmtId="0" fontId="2" fillId="35" borderId="17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34" borderId="15" xfId="0" applyFont="1" applyFill="1" applyBorder="1" applyAlignment="1">
      <alignment horizontal="left" vertical="top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35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35" borderId="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>
      <alignment horizontal="center" vertical="center" wrapText="1"/>
    </xf>
    <xf numFmtId="0" fontId="2" fillId="35" borderId="21" xfId="0" applyNumberFormat="1" applyFont="1" applyFill="1" applyBorder="1" applyAlignment="1">
      <alignment horizontal="center" vertical="center" wrapText="1"/>
    </xf>
    <xf numFmtId="0" fontId="2" fillId="35" borderId="17" xfId="0" applyNumberFormat="1" applyFont="1" applyFill="1" applyBorder="1" applyAlignment="1">
      <alignment horizontal="center"/>
    </xf>
    <xf numFmtId="0" fontId="2" fillId="35" borderId="13" xfId="0" applyNumberFormat="1" applyFont="1" applyFill="1" applyBorder="1" applyAlignment="1">
      <alignment horizontal="center"/>
    </xf>
    <xf numFmtId="43" fontId="3" fillId="2" borderId="17" xfId="61" applyFont="1" applyFill="1" applyBorder="1" applyAlignment="1" applyProtection="1">
      <alignment horizontal="center"/>
      <protection locked="0"/>
    </xf>
    <xf numFmtId="43" fontId="3" fillId="2" borderId="13" xfId="61" applyFont="1" applyFill="1" applyBorder="1" applyAlignment="1" applyProtection="1">
      <alignment horizontal="center"/>
      <protection locked="0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 applyProtection="1">
      <alignment horizontal="left"/>
      <protection locked="0"/>
    </xf>
    <xf numFmtId="0" fontId="3" fillId="0" borderId="32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/>
    </xf>
    <xf numFmtId="0" fontId="3" fillId="0" borderId="45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38" xfId="0" applyNumberFormat="1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/>
    </xf>
    <xf numFmtId="0" fontId="3" fillId="38" borderId="31" xfId="0" applyNumberFormat="1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0"/>
  <sheetViews>
    <sheetView tabSelected="1" zoomScalePageLayoutView="0" workbookViewId="0" topLeftCell="A1">
      <selection activeCell="A5" sqref="A5:B5"/>
    </sheetView>
  </sheetViews>
  <sheetFormatPr defaultColWidth="9.140625" defaultRowHeight="12.75"/>
  <cols>
    <col min="1" max="1" width="73.00390625" style="160" customWidth="1"/>
    <col min="2" max="2" width="58.00390625" style="160" customWidth="1"/>
    <col min="3" max="3" width="2.8515625" style="160" customWidth="1"/>
    <col min="4" max="16384" width="9.140625" style="160" customWidth="1"/>
  </cols>
  <sheetData>
    <row r="1" spans="1:2" ht="18.75">
      <c r="A1" s="289" t="s">
        <v>350</v>
      </c>
      <c r="B1" s="289"/>
    </row>
    <row r="2" spans="1:8" ht="18.75" customHeight="1">
      <c r="A2" s="289" t="s">
        <v>351</v>
      </c>
      <c r="B2" s="289"/>
      <c r="E2" s="286" t="s">
        <v>315</v>
      </c>
      <c r="F2" s="286"/>
      <c r="G2" s="286"/>
      <c r="H2" s="286"/>
    </row>
    <row r="3" spans="1:8" ht="18.75" customHeight="1">
      <c r="A3" s="289" t="s">
        <v>362</v>
      </c>
      <c r="B3" s="289"/>
      <c r="E3" s="286"/>
      <c r="F3" s="286"/>
      <c r="G3" s="286"/>
      <c r="H3" s="286"/>
    </row>
    <row r="4" spans="1:9" s="162" customFormat="1" ht="18.75" customHeight="1">
      <c r="A4" s="290" t="s">
        <v>0</v>
      </c>
      <c r="B4" s="290"/>
      <c r="C4" s="161"/>
      <c r="D4" s="161"/>
      <c r="E4" s="286"/>
      <c r="F4" s="286"/>
      <c r="G4" s="286"/>
      <c r="H4" s="286"/>
      <c r="I4" s="161"/>
    </row>
    <row r="5" spans="1:8" ht="18.75" customHeight="1">
      <c r="A5" s="289" t="s">
        <v>375</v>
      </c>
      <c r="B5" s="289"/>
      <c r="E5" s="286"/>
      <c r="F5" s="286"/>
      <c r="G5" s="286"/>
      <c r="H5" s="286"/>
    </row>
    <row r="6" spans="1:8" ht="22.5" customHeight="1">
      <c r="A6" s="291" t="s">
        <v>294</v>
      </c>
      <c r="B6" s="291"/>
      <c r="E6" s="253"/>
      <c r="F6" s="253"/>
      <c r="G6" s="253"/>
      <c r="H6" s="253"/>
    </row>
    <row r="7" spans="1:8" ht="23.25" customHeight="1">
      <c r="A7" s="288">
        <f>IF(B19="","Por favor, informe o endereço eletrônico do Portal da Transparência.","")</f>
      </c>
      <c r="B7" s="288"/>
      <c r="E7" s="287" t="s">
        <v>316</v>
      </c>
      <c r="F7" s="287"/>
      <c r="G7" s="287"/>
      <c r="H7" s="287"/>
    </row>
    <row r="8" spans="1:8" ht="18">
      <c r="A8" s="251" t="s">
        <v>295</v>
      </c>
      <c r="B8" s="252"/>
      <c r="E8" s="287"/>
      <c r="F8" s="287"/>
      <c r="G8" s="287"/>
      <c r="H8" s="287"/>
    </row>
    <row r="9" spans="1:8" ht="12.75" customHeight="1">
      <c r="A9" s="163" t="s">
        <v>296</v>
      </c>
      <c r="B9" s="248" t="s">
        <v>363</v>
      </c>
      <c r="E9" s="287"/>
      <c r="F9" s="287"/>
      <c r="G9" s="287"/>
      <c r="H9" s="287"/>
    </row>
    <row r="10" spans="1:8" ht="12.75" customHeight="1">
      <c r="A10" s="163" t="s">
        <v>297</v>
      </c>
      <c r="B10" s="248" t="s">
        <v>364</v>
      </c>
      <c r="E10" s="287"/>
      <c r="F10" s="287"/>
      <c r="G10" s="287"/>
      <c r="H10" s="287"/>
    </row>
    <row r="11" spans="1:8" ht="12.75" customHeight="1">
      <c r="A11" s="163" t="s">
        <v>298</v>
      </c>
      <c r="B11" s="248" t="s">
        <v>365</v>
      </c>
      <c r="E11" s="287"/>
      <c r="F11" s="287"/>
      <c r="G11" s="287"/>
      <c r="H11" s="287"/>
    </row>
    <row r="12" spans="1:8" ht="12.75" customHeight="1">
      <c r="A12" s="163" t="s">
        <v>299</v>
      </c>
      <c r="B12" s="248" t="s">
        <v>366</v>
      </c>
      <c r="E12" s="287"/>
      <c r="F12" s="287"/>
      <c r="G12" s="287"/>
      <c r="H12" s="287"/>
    </row>
    <row r="13" spans="1:8" ht="12.75" customHeight="1">
      <c r="A13" s="163" t="s">
        <v>300</v>
      </c>
      <c r="B13" s="248" t="s">
        <v>367</v>
      </c>
      <c r="E13" s="287"/>
      <c r="F13" s="287"/>
      <c r="G13" s="287"/>
      <c r="H13" s="287"/>
    </row>
    <row r="14" spans="1:8" ht="18">
      <c r="A14" s="251" t="s">
        <v>301</v>
      </c>
      <c r="B14" s="252"/>
      <c r="E14" s="287"/>
      <c r="F14" s="287"/>
      <c r="G14" s="287"/>
      <c r="H14" s="287"/>
    </row>
    <row r="15" spans="1:8" ht="12.75" customHeight="1">
      <c r="A15" s="163" t="s">
        <v>302</v>
      </c>
      <c r="B15" s="248" t="s">
        <v>370</v>
      </c>
      <c r="E15" s="254"/>
      <c r="F15" s="254"/>
      <c r="G15" s="254"/>
      <c r="H15" s="254"/>
    </row>
    <row r="16" spans="1:8" ht="15" customHeight="1">
      <c r="A16" s="164" t="s">
        <v>303</v>
      </c>
      <c r="B16" s="285">
        <v>42398</v>
      </c>
      <c r="E16" s="254"/>
      <c r="F16" s="254"/>
      <c r="G16" s="254"/>
      <c r="H16" s="254"/>
    </row>
    <row r="17" spans="1:2" ht="12.75">
      <c r="A17" s="163" t="s">
        <v>304</v>
      </c>
      <c r="B17" s="285">
        <v>42399</v>
      </c>
    </row>
    <row r="18" spans="1:2" ht="18">
      <c r="A18" s="251" t="s">
        <v>305</v>
      </c>
      <c r="B18" s="252"/>
    </row>
    <row r="19" spans="1:2" ht="18">
      <c r="A19" s="165" t="s">
        <v>306</v>
      </c>
      <c r="B19" s="249" t="s">
        <v>373</v>
      </c>
    </row>
    <row r="20" spans="1:2" ht="12.75">
      <c r="A20" s="163" t="s">
        <v>324</v>
      </c>
      <c r="B20" s="248" t="s">
        <v>371</v>
      </c>
    </row>
    <row r="21" spans="1:2" ht="12.75">
      <c r="A21" s="166" t="s">
        <v>307</v>
      </c>
      <c r="B21" s="248" t="s">
        <v>372</v>
      </c>
    </row>
    <row r="22" spans="1:2" ht="12.75">
      <c r="A22" s="167" t="s">
        <v>308</v>
      </c>
      <c r="B22" s="250" t="s">
        <v>374</v>
      </c>
    </row>
    <row r="1000" ht="12.75">
      <c r="A1000" s="267" t="s">
        <v>349</v>
      </c>
    </row>
    <row r="1001" ht="12.75">
      <c r="A1001" s="267"/>
    </row>
    <row r="1002" ht="12.75">
      <c r="A1002" s="267"/>
    </row>
    <row r="1003" ht="12.75">
      <c r="A1003" s="267"/>
    </row>
    <row r="1004" ht="12.75">
      <c r="A1004" s="267"/>
    </row>
    <row r="1005" ht="12.75">
      <c r="A1005" s="267"/>
    </row>
    <row r="1006" ht="12.75">
      <c r="A1006" s="267"/>
    </row>
    <row r="1007" ht="12.75">
      <c r="A1007" s="267"/>
    </row>
    <row r="1008" ht="12.75">
      <c r="A1008" s="267"/>
    </row>
    <row r="1009" ht="12.75">
      <c r="A1009" s="267"/>
    </row>
    <row r="1010" ht="12.75">
      <c r="A1010" s="267" t="s">
        <v>323</v>
      </c>
    </row>
  </sheetData>
  <sheetProtection password="C236" sheet="1" objects="1" scenarios="1" formatColumns="0" selectLockedCells="1"/>
  <mergeCells count="9">
    <mergeCell ref="E2:H5"/>
    <mergeCell ref="E7:H14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priority="1" dxfId="0" stopIfTrue="1">
      <formula>$B$19=""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0">
      <selection activeCell="A8" sqref="A8:G8"/>
    </sheetView>
  </sheetViews>
  <sheetFormatPr defaultColWidth="9.140625" defaultRowHeight="12.75"/>
  <cols>
    <col min="1" max="1" width="60.7109375" style="93" customWidth="1"/>
    <col min="2" max="4" width="9.140625" style="93" customWidth="1"/>
    <col min="5" max="5" width="8.28125" style="93" customWidth="1"/>
    <col min="6" max="6" width="16.00390625" style="93" customWidth="1"/>
    <col min="7" max="7" width="18.8515625" style="93" bestFit="1" customWidth="1"/>
    <col min="8" max="16384" width="9.140625" style="93" customWidth="1"/>
  </cols>
  <sheetData>
    <row r="1" spans="1:7" ht="15.75">
      <c r="A1" s="90" t="s">
        <v>182</v>
      </c>
      <c r="B1" s="91"/>
      <c r="C1" s="91"/>
      <c r="D1" s="91"/>
      <c r="E1" s="91"/>
      <c r="F1" s="92"/>
      <c r="G1" s="92"/>
    </row>
    <row r="2" spans="1:7" ht="12.75">
      <c r="A2" s="91"/>
      <c r="B2" s="91"/>
      <c r="C2" s="91"/>
      <c r="D2" s="91"/>
      <c r="E2" s="91"/>
      <c r="F2" s="92"/>
      <c r="G2" s="92"/>
    </row>
    <row r="3" spans="1:7" ht="12.75">
      <c r="A3" s="319" t="s">
        <v>350</v>
      </c>
      <c r="B3" s="319"/>
      <c r="C3" s="319"/>
      <c r="D3" s="319"/>
      <c r="E3" s="319"/>
      <c r="F3" s="319"/>
      <c r="G3" s="319"/>
    </row>
    <row r="4" spans="1:7" ht="12.75">
      <c r="A4" s="319" t="s">
        <v>351</v>
      </c>
      <c r="B4" s="319"/>
      <c r="C4" s="319"/>
      <c r="D4" s="319"/>
      <c r="E4" s="319"/>
      <c r="F4" s="319"/>
      <c r="G4" s="319"/>
    </row>
    <row r="5" spans="1:7" ht="12.75">
      <c r="A5" s="320" t="s">
        <v>0</v>
      </c>
      <c r="B5" s="320"/>
      <c r="C5" s="320"/>
      <c r="D5" s="320"/>
      <c r="E5" s="320"/>
      <c r="F5" s="320"/>
      <c r="G5" s="320"/>
    </row>
    <row r="6" spans="1:7" ht="12.75">
      <c r="A6" s="321" t="s">
        <v>12</v>
      </c>
      <c r="B6" s="321"/>
      <c r="C6" s="321"/>
      <c r="D6" s="321"/>
      <c r="E6" s="321"/>
      <c r="F6" s="321"/>
      <c r="G6" s="321"/>
    </row>
    <row r="7" spans="1:7" ht="12.75">
      <c r="A7" s="320" t="s">
        <v>4</v>
      </c>
      <c r="B7" s="320"/>
      <c r="C7" s="320"/>
      <c r="D7" s="320"/>
      <c r="E7" s="320"/>
      <c r="F7" s="320"/>
      <c r="G7" s="320"/>
    </row>
    <row r="8" spans="1:7" ht="12.75">
      <c r="A8" s="319" t="s">
        <v>352</v>
      </c>
      <c r="B8" s="319"/>
      <c r="C8" s="319"/>
      <c r="D8" s="319"/>
      <c r="E8" s="319"/>
      <c r="F8" s="319"/>
      <c r="G8" s="319"/>
    </row>
    <row r="9" spans="1:7" ht="12.75">
      <c r="A9" s="92"/>
      <c r="B9" s="92"/>
      <c r="C9" s="92"/>
      <c r="D9" s="92"/>
      <c r="E9" s="92"/>
      <c r="F9" s="92"/>
      <c r="G9" s="92"/>
    </row>
    <row r="10" spans="1:7" ht="12.75">
      <c r="A10" s="92" t="s">
        <v>185</v>
      </c>
      <c r="B10" s="92"/>
      <c r="C10" s="92"/>
      <c r="D10" s="92"/>
      <c r="E10" s="92"/>
      <c r="F10" s="92"/>
      <c r="G10" s="94">
        <v>1</v>
      </c>
    </row>
    <row r="11" spans="1:7" ht="12.75">
      <c r="A11" s="309" t="s">
        <v>16</v>
      </c>
      <c r="B11" s="309"/>
      <c r="C11" s="309"/>
      <c r="D11" s="309"/>
      <c r="E11" s="310"/>
      <c r="F11" s="305" t="s">
        <v>57</v>
      </c>
      <c r="G11" s="306"/>
    </row>
    <row r="12" spans="1:7" ht="12.75">
      <c r="A12" s="311"/>
      <c r="B12" s="311"/>
      <c r="C12" s="311"/>
      <c r="D12" s="311"/>
      <c r="E12" s="312"/>
      <c r="F12" s="307" t="s">
        <v>39</v>
      </c>
      <c r="G12" s="308"/>
    </row>
    <row r="13" spans="1:8" ht="12.75">
      <c r="A13" s="311"/>
      <c r="B13" s="311"/>
      <c r="C13" s="311"/>
      <c r="D13" s="311"/>
      <c r="E13" s="312"/>
      <c r="F13" s="315" t="s">
        <v>58</v>
      </c>
      <c r="G13" s="317" t="s">
        <v>309</v>
      </c>
      <c r="H13" s="95"/>
    </row>
    <row r="14" spans="1:8" ht="12.75">
      <c r="A14" s="311"/>
      <c r="B14" s="311"/>
      <c r="C14" s="311"/>
      <c r="D14" s="311"/>
      <c r="E14" s="312"/>
      <c r="F14" s="316"/>
      <c r="G14" s="318"/>
      <c r="H14" s="95"/>
    </row>
    <row r="15" spans="1:8" ht="12.75">
      <c r="A15" s="311"/>
      <c r="B15" s="311"/>
      <c r="C15" s="311"/>
      <c r="D15" s="311"/>
      <c r="E15" s="312"/>
      <c r="F15" s="316"/>
      <c r="G15" s="318"/>
      <c r="H15" s="95"/>
    </row>
    <row r="16" spans="1:8" ht="12.75">
      <c r="A16" s="311"/>
      <c r="B16" s="311"/>
      <c r="C16" s="311"/>
      <c r="D16" s="311"/>
      <c r="E16" s="312"/>
      <c r="F16" s="316"/>
      <c r="G16" s="318"/>
      <c r="H16" s="96"/>
    </row>
    <row r="17" spans="1:8" ht="12.75">
      <c r="A17" s="313"/>
      <c r="B17" s="313"/>
      <c r="C17" s="313"/>
      <c r="D17" s="313"/>
      <c r="E17" s="314"/>
      <c r="F17" s="97" t="s">
        <v>67</v>
      </c>
      <c r="G17" s="142" t="s">
        <v>68</v>
      </c>
      <c r="H17" s="96"/>
    </row>
    <row r="18" spans="1:8" ht="12.75">
      <c r="A18" s="98" t="s">
        <v>45</v>
      </c>
      <c r="B18" s="98"/>
      <c r="C18" s="98"/>
      <c r="D18" s="98"/>
      <c r="E18" s="98"/>
      <c r="F18" s="168">
        <f>SUM(F19:F21)</f>
        <v>2106684.27</v>
      </c>
      <c r="G18" s="168">
        <f>SUM(G19:G21)</f>
        <v>0</v>
      </c>
      <c r="H18" s="99"/>
    </row>
    <row r="19" spans="1:8" ht="12.75">
      <c r="A19" s="100" t="s">
        <v>186</v>
      </c>
      <c r="B19" s="98"/>
      <c r="C19" s="98"/>
      <c r="D19" s="98"/>
      <c r="E19" s="98"/>
      <c r="F19" s="175">
        <v>2106684.27</v>
      </c>
      <c r="G19" s="176">
        <v>0</v>
      </c>
      <c r="H19" s="99"/>
    </row>
    <row r="20" spans="1:8" ht="12.75">
      <c r="A20" s="100" t="s">
        <v>187</v>
      </c>
      <c r="B20" s="98"/>
      <c r="C20" s="98"/>
      <c r="D20" s="98"/>
      <c r="E20" s="98"/>
      <c r="F20" s="175">
        <v>0</v>
      </c>
      <c r="G20" s="176">
        <v>0</v>
      </c>
      <c r="H20" s="99"/>
    </row>
    <row r="21" spans="1:8" ht="12.75">
      <c r="A21" s="100" t="s">
        <v>188</v>
      </c>
      <c r="B21" s="98"/>
      <c r="C21" s="98"/>
      <c r="D21" s="98"/>
      <c r="E21" s="98"/>
      <c r="F21" s="175">
        <v>0</v>
      </c>
      <c r="G21" s="176">
        <v>0</v>
      </c>
      <c r="H21" s="99"/>
    </row>
    <row r="22" spans="1:8" ht="12.75">
      <c r="A22" s="98" t="s">
        <v>72</v>
      </c>
      <c r="B22" s="98"/>
      <c r="C22" s="98"/>
      <c r="D22" s="98"/>
      <c r="E22" s="98"/>
      <c r="F22" s="169">
        <f>SUM(F23:F26)</f>
        <v>0</v>
      </c>
      <c r="G22" s="169">
        <f>SUM(G23:G26)</f>
        <v>0</v>
      </c>
      <c r="H22" s="99"/>
    </row>
    <row r="23" spans="1:8" ht="12.75">
      <c r="A23" s="101" t="s">
        <v>46</v>
      </c>
      <c r="B23" s="98"/>
      <c r="C23" s="98"/>
      <c r="D23" s="98"/>
      <c r="E23" s="98"/>
      <c r="F23" s="175">
        <v>0</v>
      </c>
      <c r="G23" s="176">
        <v>0</v>
      </c>
      <c r="H23" s="99"/>
    </row>
    <row r="24" spans="1:10" ht="12.75">
      <c r="A24" s="101" t="s">
        <v>183</v>
      </c>
      <c r="B24" s="98"/>
      <c r="C24" s="98"/>
      <c r="D24" s="98"/>
      <c r="E24" s="98"/>
      <c r="F24" s="175">
        <v>0</v>
      </c>
      <c r="G24" s="176">
        <v>0</v>
      </c>
      <c r="H24" s="99"/>
      <c r="J24" s="109"/>
    </row>
    <row r="25" spans="1:8" ht="12.75">
      <c r="A25" s="101" t="s">
        <v>184</v>
      </c>
      <c r="B25" s="98"/>
      <c r="C25" s="98"/>
      <c r="D25" s="98"/>
      <c r="E25" s="98"/>
      <c r="F25" s="175">
        <v>0</v>
      </c>
      <c r="G25" s="176">
        <v>0</v>
      </c>
      <c r="H25" s="99"/>
    </row>
    <row r="26" spans="1:8" ht="12.75">
      <c r="A26" s="102" t="s">
        <v>47</v>
      </c>
      <c r="B26" s="103"/>
      <c r="C26" s="103"/>
      <c r="D26" s="103"/>
      <c r="E26" s="103"/>
      <c r="F26" s="177">
        <v>0</v>
      </c>
      <c r="G26" s="178">
        <v>0</v>
      </c>
      <c r="H26" s="99"/>
    </row>
    <row r="27" spans="1:8" ht="12.75">
      <c r="A27" s="98" t="s">
        <v>69</v>
      </c>
      <c r="B27" s="103"/>
      <c r="C27" s="103"/>
      <c r="D27" s="103"/>
      <c r="E27" s="103"/>
      <c r="F27" s="170">
        <f>+F18-F22</f>
        <v>2106684.27</v>
      </c>
      <c r="G27" s="170">
        <f>+G18-G22</f>
        <v>0</v>
      </c>
      <c r="H27" s="99"/>
    </row>
    <row r="28" spans="1:7" ht="12.75">
      <c r="A28" s="104"/>
      <c r="B28" s="104"/>
      <c r="C28" s="104"/>
      <c r="D28" s="104"/>
      <c r="E28" s="104"/>
      <c r="F28" s="105"/>
      <c r="G28" s="105"/>
    </row>
    <row r="29" spans="1:7" ht="12.75">
      <c r="A29" s="301" t="s">
        <v>70</v>
      </c>
      <c r="B29" s="301"/>
      <c r="C29" s="301"/>
      <c r="D29" s="301"/>
      <c r="E29" s="301"/>
      <c r="F29" s="156" t="s">
        <v>3</v>
      </c>
      <c r="G29" s="143" t="s">
        <v>9</v>
      </c>
    </row>
    <row r="30" spans="1:7" ht="12.75">
      <c r="A30" s="104" t="s">
        <v>53</v>
      </c>
      <c r="B30" s="110"/>
      <c r="C30" s="110"/>
      <c r="D30" s="110"/>
      <c r="E30" s="110"/>
      <c r="F30" s="179">
        <v>157868177.54</v>
      </c>
      <c r="G30" s="144" t="s">
        <v>207</v>
      </c>
    </row>
    <row r="31" spans="1:7" ht="12.75">
      <c r="A31" s="106" t="s">
        <v>208</v>
      </c>
      <c r="B31" s="155"/>
      <c r="C31" s="155"/>
      <c r="D31" s="155"/>
      <c r="E31" s="155"/>
      <c r="F31" s="171">
        <f>+F27+G27</f>
        <v>2106684.27</v>
      </c>
      <c r="G31" s="172">
        <f>IF(F30="",0,IF(F30=0,0,+F31/F30))</f>
        <v>0.013344578387029375</v>
      </c>
    </row>
    <row r="32" spans="1:7" ht="12.75">
      <c r="A32" s="302" t="s">
        <v>237</v>
      </c>
      <c r="B32" s="302"/>
      <c r="C32" s="302"/>
      <c r="D32" s="302"/>
      <c r="E32" s="303"/>
      <c r="F32" s="107">
        <f>IF(F$30="","",IF(F$30=0,0,F$30*G32))</f>
        <v>9472090.6524</v>
      </c>
      <c r="G32" s="173">
        <v>0.06</v>
      </c>
    </row>
    <row r="33" spans="1:7" ht="12.75">
      <c r="A33" s="104" t="s">
        <v>291</v>
      </c>
      <c r="B33" s="104"/>
      <c r="C33" s="104"/>
      <c r="D33" s="104"/>
      <c r="E33" s="104"/>
      <c r="F33" s="107">
        <f>IF(F$30="","",IF(F$30=0,0,F$30*G33))</f>
        <v>8998486.119779998</v>
      </c>
      <c r="G33" s="174">
        <f>+G32*0.95</f>
        <v>0.056999999999999995</v>
      </c>
    </row>
    <row r="34" spans="1:7" ht="12.75">
      <c r="A34" s="104" t="s">
        <v>292</v>
      </c>
      <c r="B34" s="104"/>
      <c r="C34" s="104"/>
      <c r="D34" s="104"/>
      <c r="E34" s="104"/>
      <c r="F34" s="107">
        <f>IF(F$30="","",IF(F$30=0,0,F$30*G34))</f>
        <v>8524881.587159999</v>
      </c>
      <c r="G34" s="174">
        <f>+G32*0.9</f>
        <v>0.054</v>
      </c>
    </row>
    <row r="35" spans="1:7" s="109" customFormat="1" ht="12.75">
      <c r="A35" s="108" t="s">
        <v>151</v>
      </c>
      <c r="B35" s="108"/>
      <c r="C35" s="108"/>
      <c r="D35" s="108"/>
      <c r="E35" s="108"/>
      <c r="F35" s="108"/>
      <c r="G35" s="108"/>
    </row>
    <row r="36" spans="1:8" ht="23.25" customHeight="1">
      <c r="A36" s="304" t="s">
        <v>203</v>
      </c>
      <c r="B36" s="304"/>
      <c r="C36" s="304"/>
      <c r="D36" s="304"/>
      <c r="E36" s="304"/>
      <c r="F36" s="304"/>
      <c r="G36" s="304"/>
      <c r="H36" s="99"/>
    </row>
    <row r="37" spans="1:7" ht="12.75">
      <c r="A37" s="304" t="s">
        <v>204</v>
      </c>
      <c r="B37" s="304"/>
      <c r="C37" s="304"/>
      <c r="D37" s="304"/>
      <c r="E37" s="304"/>
      <c r="F37" s="304"/>
      <c r="G37" s="304"/>
    </row>
    <row r="40" spans="1:9" ht="16.5" thickBot="1">
      <c r="A40" s="298" t="s">
        <v>227</v>
      </c>
      <c r="B40" s="298"/>
      <c r="C40" s="298"/>
      <c r="D40" s="298"/>
      <c r="E40" s="298"/>
      <c r="F40" s="298"/>
      <c r="G40" s="298"/>
      <c r="H40" s="298"/>
      <c r="I40" s="298"/>
    </row>
    <row r="41" spans="1:9" ht="13.5" thickBot="1">
      <c r="A41" s="299" t="s">
        <v>228</v>
      </c>
      <c r="B41" s="299"/>
      <c r="C41" s="299"/>
      <c r="D41" s="299"/>
      <c r="E41" s="299"/>
      <c r="F41" s="299"/>
      <c r="G41" s="299"/>
      <c r="H41" s="299"/>
      <c r="I41" s="300"/>
    </row>
    <row r="42" spans="1:9" ht="13.5" thickBot="1">
      <c r="A42" s="293" t="s">
        <v>154</v>
      </c>
      <c r="B42" s="293"/>
      <c r="C42" s="294"/>
      <c r="D42" s="295" t="s">
        <v>155</v>
      </c>
      <c r="E42" s="293"/>
      <c r="F42" s="294"/>
      <c r="G42" s="295" t="s">
        <v>156</v>
      </c>
      <c r="H42" s="293"/>
      <c r="I42" s="294"/>
    </row>
    <row r="43" spans="1:9" ht="13.5" thickBot="1">
      <c r="A43" s="293" t="s">
        <v>317</v>
      </c>
      <c r="B43" s="293"/>
      <c r="C43" s="294"/>
      <c r="D43" s="295" t="s">
        <v>157</v>
      </c>
      <c r="E43" s="293"/>
      <c r="F43" s="294"/>
      <c r="G43" s="295" t="s">
        <v>158</v>
      </c>
      <c r="H43" s="293"/>
      <c r="I43" s="294"/>
    </row>
    <row r="44" spans="1:9" ht="12.75">
      <c r="A44" s="119" t="s">
        <v>229</v>
      </c>
      <c r="B44" s="296" t="s">
        <v>230</v>
      </c>
      <c r="C44" s="296" t="s">
        <v>159</v>
      </c>
      <c r="D44" s="296" t="s">
        <v>160</v>
      </c>
      <c r="E44" s="296" t="s">
        <v>161</v>
      </c>
      <c r="F44" s="296" t="s">
        <v>230</v>
      </c>
      <c r="G44" s="296" t="s">
        <v>162</v>
      </c>
      <c r="H44" s="296" t="s">
        <v>161</v>
      </c>
      <c r="I44" s="296" t="s">
        <v>230</v>
      </c>
    </row>
    <row r="45" spans="1:9" ht="12.75">
      <c r="A45" s="119" t="s">
        <v>231</v>
      </c>
      <c r="B45" s="297"/>
      <c r="C45" s="297"/>
      <c r="D45" s="297"/>
      <c r="E45" s="297"/>
      <c r="F45" s="297"/>
      <c r="G45" s="297"/>
      <c r="H45" s="297"/>
      <c r="I45" s="297"/>
    </row>
    <row r="46" spans="1:9" ht="22.5">
      <c r="A46" s="119"/>
      <c r="B46" s="120"/>
      <c r="C46" s="120"/>
      <c r="D46" s="119" t="s">
        <v>232</v>
      </c>
      <c r="E46" s="120"/>
      <c r="F46" s="120"/>
      <c r="G46" s="119"/>
      <c r="H46" s="120"/>
      <c r="I46" s="120"/>
    </row>
    <row r="47" spans="1:9" ht="23.25" thickBot="1">
      <c r="A47" s="121" t="s">
        <v>67</v>
      </c>
      <c r="B47" s="121" t="s">
        <v>68</v>
      </c>
      <c r="C47" s="121" t="s">
        <v>163</v>
      </c>
      <c r="D47" s="121" t="s">
        <v>233</v>
      </c>
      <c r="E47" s="121" t="s">
        <v>164</v>
      </c>
      <c r="F47" s="121" t="s">
        <v>165</v>
      </c>
      <c r="G47" s="121" t="s">
        <v>166</v>
      </c>
      <c r="H47" s="121" t="s">
        <v>234</v>
      </c>
      <c r="I47" s="121" t="s">
        <v>167</v>
      </c>
    </row>
    <row r="48" spans="1:9" ht="12.75">
      <c r="A48" s="181"/>
      <c r="B48" s="181"/>
      <c r="C48" s="181"/>
      <c r="D48" s="181"/>
      <c r="E48" s="181"/>
      <c r="F48" s="181"/>
      <c r="G48" s="181"/>
      <c r="H48" s="181"/>
      <c r="I48" s="182"/>
    </row>
    <row r="49" spans="1:9" ht="13.5" thickBot="1">
      <c r="A49" s="183"/>
      <c r="B49" s="183"/>
      <c r="C49" s="183"/>
      <c r="D49" s="183"/>
      <c r="E49" s="183"/>
      <c r="F49" s="183"/>
      <c r="G49" s="183"/>
      <c r="H49" s="183"/>
      <c r="I49" s="183"/>
    </row>
    <row r="50" spans="1:9" ht="12.75">
      <c r="A50" s="292" t="s">
        <v>235</v>
      </c>
      <c r="B50" s="292"/>
      <c r="C50" s="292"/>
      <c r="D50" s="292"/>
      <c r="E50" s="292"/>
      <c r="F50" s="292"/>
      <c r="G50" s="292"/>
      <c r="H50" s="292"/>
      <c r="I50" s="292"/>
    </row>
  </sheetData>
  <sheetProtection password="C236" sheet="1" formatColumns="0" selectLockedCells="1"/>
  <mergeCells count="32">
    <mergeCell ref="A8:G8"/>
    <mergeCell ref="A3:G3"/>
    <mergeCell ref="A4:G4"/>
    <mergeCell ref="A5:G5"/>
    <mergeCell ref="A6:G6"/>
    <mergeCell ref="A7:G7"/>
    <mergeCell ref="A29:E29"/>
    <mergeCell ref="A32:E32"/>
    <mergeCell ref="A36:G36"/>
    <mergeCell ref="A37:G37"/>
    <mergeCell ref="F11:G11"/>
    <mergeCell ref="F12:G12"/>
    <mergeCell ref="A11:E17"/>
    <mergeCell ref="F13:F16"/>
    <mergeCell ref="G13:G16"/>
    <mergeCell ref="H44:H45"/>
    <mergeCell ref="I44:I45"/>
    <mergeCell ref="A40:I40"/>
    <mergeCell ref="A41:I41"/>
    <mergeCell ref="A42:C42"/>
    <mergeCell ref="D42:F42"/>
    <mergeCell ref="G42:I42"/>
    <mergeCell ref="A50:I50"/>
    <mergeCell ref="A43:C43"/>
    <mergeCell ref="D43:F43"/>
    <mergeCell ref="G43:I43"/>
    <mergeCell ref="B44:B45"/>
    <mergeCell ref="C44:C45"/>
    <mergeCell ref="D44:D45"/>
    <mergeCell ref="E44:E45"/>
    <mergeCell ref="F44:F45"/>
    <mergeCell ref="G44:G45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B1">
      <selection activeCell="O22" sqref="O22"/>
    </sheetView>
  </sheetViews>
  <sheetFormatPr defaultColWidth="9.140625" defaultRowHeight="11.25" customHeight="1"/>
  <cols>
    <col min="1" max="1" width="70.28125" style="122" customWidth="1"/>
    <col min="2" max="13" width="8.7109375" style="122" bestFit="1" customWidth="1"/>
    <col min="14" max="14" width="10.00390625" style="122" bestFit="1" customWidth="1"/>
    <col min="15" max="15" width="16.28125" style="122" bestFit="1" customWidth="1"/>
    <col min="16" max="16384" width="9.140625" style="122" customWidth="1"/>
  </cols>
  <sheetData>
    <row r="1" spans="1:15" ht="15.75">
      <c r="A1" s="74" t="s">
        <v>290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1.2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1.25" customHeight="1">
      <c r="A3" s="337" t="s">
        <v>66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</row>
    <row r="4" spans="1:15" ht="11.25" customHeight="1">
      <c r="A4" s="337" t="s">
        <v>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</row>
    <row r="5" spans="1:15" ht="11.25" customHeight="1">
      <c r="A5" s="338" t="s">
        <v>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</row>
    <row r="6" spans="1:15" ht="11.25" customHeight="1">
      <c r="A6" s="339" t="s">
        <v>12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</row>
    <row r="7" spans="1:15" ht="11.25" customHeight="1">
      <c r="A7" s="338" t="s">
        <v>4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</row>
    <row r="8" spans="1:15" ht="11.25" customHeight="1">
      <c r="A8" s="337" t="s">
        <v>236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</row>
    <row r="9" spans="1:15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1.25" customHeight="1">
      <c r="A10" s="1" t="s">
        <v>185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9">
        <v>1</v>
      </c>
    </row>
    <row r="11" spans="1:15" ht="11.25" customHeight="1">
      <c r="A11" s="77"/>
      <c r="B11" s="344" t="s">
        <v>57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6"/>
    </row>
    <row r="12" spans="1:15" ht="11.25" customHeight="1">
      <c r="A12" s="124"/>
      <c r="B12" s="347" t="s">
        <v>39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9"/>
    </row>
    <row r="13" spans="1:15" ht="11.25" customHeight="1">
      <c r="A13" s="124" t="s">
        <v>16</v>
      </c>
      <c r="B13" s="350" t="s">
        <v>58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2"/>
      <c r="O13" s="145" t="s">
        <v>59</v>
      </c>
    </row>
    <row r="14" spans="1:15" ht="11.25" customHeight="1">
      <c r="A14" s="124"/>
      <c r="B14" s="340" t="s">
        <v>271</v>
      </c>
      <c r="C14" s="340" t="s">
        <v>272</v>
      </c>
      <c r="D14" s="340" t="s">
        <v>273</v>
      </c>
      <c r="E14" s="340" t="s">
        <v>274</v>
      </c>
      <c r="F14" s="340" t="s">
        <v>275</v>
      </c>
      <c r="G14" s="340" t="s">
        <v>276</v>
      </c>
      <c r="H14" s="340" t="s">
        <v>277</v>
      </c>
      <c r="I14" s="340" t="s">
        <v>278</v>
      </c>
      <c r="J14" s="340" t="s">
        <v>279</v>
      </c>
      <c r="K14" s="340" t="s">
        <v>280</v>
      </c>
      <c r="L14" s="340" t="s">
        <v>281</v>
      </c>
      <c r="M14" s="353" t="s">
        <v>282</v>
      </c>
      <c r="N14" s="138" t="s">
        <v>137</v>
      </c>
      <c r="O14" s="146" t="s">
        <v>60</v>
      </c>
    </row>
    <row r="15" spans="1:15" ht="11.25" customHeight="1">
      <c r="A15" s="124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54"/>
      <c r="N15" s="139" t="s">
        <v>283</v>
      </c>
      <c r="O15" s="146" t="s">
        <v>61</v>
      </c>
    </row>
    <row r="16" spans="1:15" ht="11.25" customHeight="1">
      <c r="A16" s="124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54"/>
      <c r="N16" s="139" t="s">
        <v>284</v>
      </c>
      <c r="O16" s="147" t="s">
        <v>285</v>
      </c>
    </row>
    <row r="17" spans="1:15" ht="11.25" customHeight="1">
      <c r="A17" s="78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55"/>
      <c r="N17" s="140" t="s">
        <v>67</v>
      </c>
      <c r="O17" s="148" t="s">
        <v>68</v>
      </c>
    </row>
    <row r="18" spans="1:15" ht="11.25" customHeight="1">
      <c r="A18" s="4" t="s">
        <v>45</v>
      </c>
      <c r="B18" s="133">
        <f>B19+B20+B21</f>
        <v>161029.91</v>
      </c>
      <c r="C18" s="133">
        <f aca="true" t="shared" si="0" ref="C18:M18">C19+C20+C21</f>
        <v>161817.9</v>
      </c>
      <c r="D18" s="133">
        <f t="shared" si="0"/>
        <v>162211.91</v>
      </c>
      <c r="E18" s="133">
        <f t="shared" si="0"/>
        <v>161949.24</v>
      </c>
      <c r="F18" s="133">
        <f t="shared" si="0"/>
        <v>166764.57</v>
      </c>
      <c r="G18" s="133">
        <f t="shared" si="0"/>
        <v>207492</v>
      </c>
      <c r="H18" s="133">
        <f t="shared" si="0"/>
        <v>175340.03</v>
      </c>
      <c r="I18" s="133">
        <f t="shared" si="0"/>
        <v>175490</v>
      </c>
      <c r="J18" s="133">
        <f t="shared" si="0"/>
        <v>175283.24</v>
      </c>
      <c r="K18" s="133">
        <f t="shared" si="0"/>
        <v>175429.23</v>
      </c>
      <c r="L18" s="133">
        <f t="shared" si="0"/>
        <v>176027.57</v>
      </c>
      <c r="M18" s="133">
        <f t="shared" si="0"/>
        <v>207848.67</v>
      </c>
      <c r="N18" s="282">
        <f aca="true" t="shared" si="1" ref="N18:N26">SUM(B18:M18)</f>
        <v>2106684.27</v>
      </c>
      <c r="O18" s="201"/>
    </row>
    <row r="19" spans="1:15" ht="11.25" customHeight="1">
      <c r="A19" s="34" t="s">
        <v>310</v>
      </c>
      <c r="B19" s="197">
        <v>161029.91</v>
      </c>
      <c r="C19" s="278">
        <v>161817.9</v>
      </c>
      <c r="D19" s="196">
        <v>162211.91</v>
      </c>
      <c r="E19" s="196">
        <v>161949.24</v>
      </c>
      <c r="F19" s="196">
        <v>166764.57</v>
      </c>
      <c r="G19" s="196">
        <v>207492</v>
      </c>
      <c r="H19" s="196">
        <v>175340.03</v>
      </c>
      <c r="I19" s="196">
        <v>175490</v>
      </c>
      <c r="J19" s="196">
        <v>175283.24</v>
      </c>
      <c r="K19" s="196">
        <v>175429.23</v>
      </c>
      <c r="L19" s="196">
        <v>176027.57</v>
      </c>
      <c r="M19" s="196">
        <v>207848.67</v>
      </c>
      <c r="N19" s="283">
        <f t="shared" si="1"/>
        <v>2106684.27</v>
      </c>
      <c r="O19" s="197"/>
    </row>
    <row r="20" spans="1:15" ht="11.25" customHeight="1">
      <c r="A20" s="34" t="s">
        <v>286</v>
      </c>
      <c r="B20" s="197">
        <v>0</v>
      </c>
      <c r="C20" s="278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283">
        <f t="shared" si="1"/>
        <v>0</v>
      </c>
      <c r="O20" s="197">
        <v>0</v>
      </c>
    </row>
    <row r="21" spans="1:15" ht="12.75">
      <c r="A21" s="125" t="s">
        <v>287</v>
      </c>
      <c r="B21" s="197">
        <v>0</v>
      </c>
      <c r="C21" s="278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7">
        <v>0</v>
      </c>
      <c r="N21" s="283">
        <f t="shared" si="1"/>
        <v>0</v>
      </c>
      <c r="O21" s="280">
        <v>0</v>
      </c>
    </row>
    <row r="22" spans="1:15" ht="11.25" customHeight="1">
      <c r="A22" s="4" t="s">
        <v>72</v>
      </c>
      <c r="B22" s="134">
        <f>SUM(B23:B26)</f>
        <v>0</v>
      </c>
      <c r="C22" s="134">
        <f aca="true" t="shared" si="2" ref="C22:M22">SUM(C23:C26)</f>
        <v>0</v>
      </c>
      <c r="D22" s="134">
        <f t="shared" si="2"/>
        <v>0</v>
      </c>
      <c r="E22" s="134">
        <f t="shared" si="2"/>
        <v>0</v>
      </c>
      <c r="F22" s="134">
        <f t="shared" si="2"/>
        <v>0</v>
      </c>
      <c r="G22" s="134">
        <f t="shared" si="2"/>
        <v>0</v>
      </c>
      <c r="H22" s="134">
        <f t="shared" si="2"/>
        <v>0</v>
      </c>
      <c r="I22" s="134">
        <f t="shared" si="2"/>
        <v>0</v>
      </c>
      <c r="J22" s="134">
        <f t="shared" si="2"/>
        <v>0</v>
      </c>
      <c r="K22" s="134">
        <f t="shared" si="2"/>
        <v>0</v>
      </c>
      <c r="L22" s="134">
        <f t="shared" si="2"/>
        <v>0</v>
      </c>
      <c r="M22" s="134">
        <f t="shared" si="2"/>
        <v>0</v>
      </c>
      <c r="N22" s="284">
        <f t="shared" si="1"/>
        <v>0</v>
      </c>
      <c r="O22" s="281">
        <v>0</v>
      </c>
    </row>
    <row r="23" spans="1:15" ht="11.25" customHeight="1">
      <c r="A23" s="18" t="s">
        <v>46</v>
      </c>
      <c r="B23" s="197">
        <v>0</v>
      </c>
      <c r="C23" s="278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283">
        <f t="shared" si="1"/>
        <v>0</v>
      </c>
      <c r="O23" s="197">
        <v>0</v>
      </c>
    </row>
    <row r="24" spans="1:15" ht="11.25" customHeight="1">
      <c r="A24" s="18" t="s">
        <v>288</v>
      </c>
      <c r="B24" s="197">
        <v>0</v>
      </c>
      <c r="C24" s="278">
        <v>0</v>
      </c>
      <c r="D24" s="196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283">
        <f t="shared" si="1"/>
        <v>0</v>
      </c>
      <c r="O24" s="197">
        <v>0</v>
      </c>
    </row>
    <row r="25" spans="1:15" ht="11.25" customHeight="1">
      <c r="A25" s="18" t="s">
        <v>289</v>
      </c>
      <c r="B25" s="197">
        <v>0</v>
      </c>
      <c r="C25" s="278">
        <v>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283">
        <f t="shared" si="1"/>
        <v>0</v>
      </c>
      <c r="O25" s="197">
        <v>0</v>
      </c>
    </row>
    <row r="26" spans="1:15" ht="11.25" customHeight="1">
      <c r="A26" s="135" t="s">
        <v>47</v>
      </c>
      <c r="B26" s="199">
        <v>0</v>
      </c>
      <c r="C26" s="279">
        <v>0</v>
      </c>
      <c r="D26" s="198">
        <v>0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283">
        <f t="shared" si="1"/>
        <v>0</v>
      </c>
      <c r="O26" s="199">
        <v>0</v>
      </c>
    </row>
    <row r="27" spans="1:16" ht="11.25" customHeight="1">
      <c r="A27" s="4" t="s">
        <v>69</v>
      </c>
      <c r="B27" s="136">
        <f>B18-B22</f>
        <v>161029.91</v>
      </c>
      <c r="C27" s="136">
        <f aca="true" t="shared" si="3" ref="C27:N27">C18-C22</f>
        <v>161817.9</v>
      </c>
      <c r="D27" s="136">
        <f t="shared" si="3"/>
        <v>162211.91</v>
      </c>
      <c r="E27" s="136">
        <f t="shared" si="3"/>
        <v>161949.24</v>
      </c>
      <c r="F27" s="136">
        <f t="shared" si="3"/>
        <v>166764.57</v>
      </c>
      <c r="G27" s="136">
        <f t="shared" si="3"/>
        <v>207492</v>
      </c>
      <c r="H27" s="136">
        <f t="shared" si="3"/>
        <v>175340.03</v>
      </c>
      <c r="I27" s="136">
        <f t="shared" si="3"/>
        <v>175490</v>
      </c>
      <c r="J27" s="136">
        <f t="shared" si="3"/>
        <v>175283.24</v>
      </c>
      <c r="K27" s="136">
        <f t="shared" si="3"/>
        <v>175429.23</v>
      </c>
      <c r="L27" s="136">
        <f t="shared" si="3"/>
        <v>176027.57</v>
      </c>
      <c r="M27" s="136">
        <f t="shared" si="3"/>
        <v>207848.67</v>
      </c>
      <c r="N27" s="136">
        <f t="shared" si="3"/>
        <v>2106684.27</v>
      </c>
      <c r="O27" s="136">
        <f>O18-O22</f>
        <v>0</v>
      </c>
      <c r="P27" s="137"/>
    </row>
    <row r="28" spans="1:15" ht="11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301" t="s">
        <v>70</v>
      </c>
      <c r="B29" s="301"/>
      <c r="C29" s="301"/>
      <c r="D29" s="301"/>
      <c r="E29" s="301"/>
      <c r="F29" s="343" t="s">
        <v>3</v>
      </c>
      <c r="G29" s="301"/>
      <c r="H29" s="301"/>
      <c r="I29" s="301"/>
      <c r="J29" s="301"/>
      <c r="K29" s="301"/>
      <c r="L29" s="301"/>
      <c r="M29" s="343" t="s">
        <v>9</v>
      </c>
      <c r="N29" s="301"/>
      <c r="O29" s="323"/>
    </row>
    <row r="30" spans="1:15" ht="11.25" customHeight="1">
      <c r="A30" s="104" t="s">
        <v>53</v>
      </c>
      <c r="B30" s="110"/>
      <c r="C30" s="110"/>
      <c r="D30" s="110"/>
      <c r="E30" s="110"/>
      <c r="F30" s="324">
        <v>0</v>
      </c>
      <c r="G30" s="325"/>
      <c r="H30" s="325"/>
      <c r="I30" s="325"/>
      <c r="J30" s="325"/>
      <c r="K30" s="325"/>
      <c r="L30" s="326"/>
      <c r="M30" s="330" t="s">
        <v>311</v>
      </c>
      <c r="N30" s="328"/>
      <c r="O30" s="329"/>
    </row>
    <row r="31" spans="1:15" ht="12.75">
      <c r="A31" s="106" t="s">
        <v>208</v>
      </c>
      <c r="B31" s="123"/>
      <c r="C31" s="123"/>
      <c r="D31" s="123"/>
      <c r="E31" s="123"/>
      <c r="F31" s="322">
        <f>+N27+O27</f>
        <v>2106684.27</v>
      </c>
      <c r="G31" s="301"/>
      <c r="H31" s="301"/>
      <c r="I31" s="301"/>
      <c r="J31" s="301"/>
      <c r="K31" s="301"/>
      <c r="L31" s="323"/>
      <c r="M31" s="334">
        <f>IF(F30="",0,IF(F30=0,0,F31/F30))</f>
        <v>0</v>
      </c>
      <c r="N31" s="335"/>
      <c r="O31" s="336"/>
    </row>
    <row r="32" spans="1:15" ht="11.25" customHeight="1">
      <c r="A32" s="302" t="s">
        <v>237</v>
      </c>
      <c r="B32" s="302"/>
      <c r="C32" s="302"/>
      <c r="D32" s="302"/>
      <c r="E32" s="303"/>
      <c r="F32" s="327">
        <f>IF(F$30="","",IF(F$30=0,0,+F$30*M32))</f>
        <v>0</v>
      </c>
      <c r="G32" s="328"/>
      <c r="H32" s="328"/>
      <c r="I32" s="328"/>
      <c r="J32" s="328"/>
      <c r="K32" s="328"/>
      <c r="L32" s="329"/>
      <c r="M32" s="331">
        <v>0.54</v>
      </c>
      <c r="N32" s="332"/>
      <c r="O32" s="333"/>
    </row>
    <row r="33" spans="1:15" ht="11.25" customHeight="1">
      <c r="A33" s="104" t="s">
        <v>291</v>
      </c>
      <c r="B33" s="104"/>
      <c r="C33" s="104"/>
      <c r="D33" s="104"/>
      <c r="E33" s="104"/>
      <c r="F33" s="327">
        <f>IF(F$30="","",IF(F$30=0,0,+F$30*M33))</f>
        <v>0</v>
      </c>
      <c r="G33" s="328"/>
      <c r="H33" s="328"/>
      <c r="I33" s="328"/>
      <c r="J33" s="328"/>
      <c r="K33" s="328"/>
      <c r="L33" s="329"/>
      <c r="M33" s="331">
        <f>+M32*0.95</f>
        <v>0.513</v>
      </c>
      <c r="N33" s="332"/>
      <c r="O33" s="333"/>
    </row>
    <row r="34" spans="1:15" ht="11.25" customHeight="1">
      <c r="A34" s="104" t="s">
        <v>292</v>
      </c>
      <c r="B34" s="104"/>
      <c r="C34" s="104"/>
      <c r="D34" s="104"/>
      <c r="E34" s="104"/>
      <c r="F34" s="327">
        <f>IF(F$30="","",IF(F$30=0,0,+F$30*M34))</f>
        <v>0</v>
      </c>
      <c r="G34" s="328"/>
      <c r="H34" s="328"/>
      <c r="I34" s="328"/>
      <c r="J34" s="328"/>
      <c r="K34" s="328"/>
      <c r="L34" s="329"/>
      <c r="M34" s="331">
        <f>+M32*0.9</f>
        <v>0.48600000000000004</v>
      </c>
      <c r="N34" s="332"/>
      <c r="O34" s="333"/>
    </row>
    <row r="35" spans="1:15" s="137" customFormat="1" ht="11.25" customHeight="1">
      <c r="A35" s="108" t="s">
        <v>151</v>
      </c>
      <c r="B35" s="108"/>
      <c r="C35" s="108"/>
      <c r="D35" s="108"/>
      <c r="E35" s="108"/>
      <c r="F35" s="98"/>
      <c r="G35" s="98"/>
      <c r="H35" s="4"/>
      <c r="I35" s="4"/>
      <c r="J35" s="4"/>
      <c r="K35" s="4"/>
      <c r="L35" s="4"/>
      <c r="M35" s="4"/>
      <c r="N35" s="4"/>
      <c r="O35" s="4"/>
    </row>
    <row r="36" spans="1:15" ht="11.25" customHeight="1">
      <c r="A36" s="304" t="s">
        <v>203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</row>
    <row r="37" spans="1:15" ht="11.25" customHeight="1">
      <c r="A37" s="304" t="s">
        <v>204</v>
      </c>
      <c r="B37" s="304"/>
      <c r="C37" s="304"/>
      <c r="D37" s="304"/>
      <c r="E37" s="304"/>
      <c r="F37" s="304"/>
      <c r="G37" s="304"/>
      <c r="H37" s="1"/>
      <c r="I37" s="1"/>
      <c r="J37" s="1"/>
      <c r="K37" s="1"/>
      <c r="L37" s="1"/>
      <c r="M37" s="1"/>
      <c r="N37" s="1"/>
      <c r="O37" s="1"/>
    </row>
  </sheetData>
  <sheetProtection password="C236" sheet="1" formatColumns="0" selectLockedCells="1"/>
  <mergeCells count="37">
    <mergeCell ref="C14:C17"/>
    <mergeCell ref="M29:O29"/>
    <mergeCell ref="I14:I17"/>
    <mergeCell ref="J14:J17"/>
    <mergeCell ref="K14:K17"/>
    <mergeCell ref="L14:L17"/>
    <mergeCell ref="M14:M17"/>
    <mergeCell ref="A8:O8"/>
    <mergeCell ref="A37:G37"/>
    <mergeCell ref="F29:L29"/>
    <mergeCell ref="A36:O36"/>
    <mergeCell ref="A29:E29"/>
    <mergeCell ref="A32:E32"/>
    <mergeCell ref="B11:O11"/>
    <mergeCell ref="B12:O12"/>
    <mergeCell ref="B13:N13"/>
    <mergeCell ref="B14:B17"/>
    <mergeCell ref="A3:O3"/>
    <mergeCell ref="A4:O4"/>
    <mergeCell ref="A5:O5"/>
    <mergeCell ref="A6:O6"/>
    <mergeCell ref="A7:O7"/>
    <mergeCell ref="D14:D17"/>
    <mergeCell ref="E14:E17"/>
    <mergeCell ref="F14:F17"/>
    <mergeCell ref="G14:G17"/>
    <mergeCell ref="H14:H17"/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  <mergeCell ref="M31:O3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8"/>
  <sheetViews>
    <sheetView showGridLines="0" zoomScalePageLayoutView="0" workbookViewId="0" topLeftCell="A13">
      <selection activeCell="C24" sqref="C24"/>
    </sheetView>
  </sheetViews>
  <sheetFormatPr defaultColWidth="9.140625" defaultRowHeight="12.75"/>
  <cols>
    <col min="1" max="1" width="50.8515625" style="2" bestFit="1" customWidth="1"/>
    <col min="2" max="2" width="19.00390625" style="2" bestFit="1" customWidth="1"/>
    <col min="3" max="3" width="18.7109375" style="2" customWidth="1"/>
    <col min="4" max="4" width="18.00390625" style="2" bestFit="1" customWidth="1"/>
    <col min="5" max="16384" width="9.140625" style="2" customWidth="1"/>
  </cols>
  <sheetData>
    <row r="1" spans="1:4" s="1" customFormat="1" ht="15.75">
      <c r="A1" s="74" t="s">
        <v>191</v>
      </c>
      <c r="D1" s="4"/>
    </row>
    <row r="2" spans="1:4" s="1" customFormat="1" ht="11.25" customHeight="1">
      <c r="A2" s="3"/>
      <c r="D2" s="4"/>
    </row>
    <row r="3" spans="1:4" ht="11.25" customHeight="1">
      <c r="A3" s="371" t="s">
        <v>353</v>
      </c>
      <c r="B3" s="371"/>
      <c r="C3" s="371"/>
      <c r="D3" s="371"/>
    </row>
    <row r="4" spans="1:4" ht="11.25" customHeight="1">
      <c r="A4" s="372" t="s">
        <v>0</v>
      </c>
      <c r="B4" s="372"/>
      <c r="C4" s="372"/>
      <c r="D4" s="372"/>
    </row>
    <row r="5" spans="1:4" ht="11.25" customHeight="1">
      <c r="A5" s="373" t="s">
        <v>22</v>
      </c>
      <c r="B5" s="373"/>
      <c r="C5" s="373"/>
      <c r="D5" s="373"/>
    </row>
    <row r="6" spans="1:4" ht="11.25" customHeight="1">
      <c r="A6" s="372" t="s">
        <v>4</v>
      </c>
      <c r="B6" s="372"/>
      <c r="C6" s="372"/>
      <c r="D6" s="372"/>
    </row>
    <row r="7" spans="1:4" ht="11.25" customHeight="1">
      <c r="A7" s="371" t="s">
        <v>354</v>
      </c>
      <c r="B7" s="371"/>
      <c r="C7" s="371"/>
      <c r="D7" s="371"/>
    </row>
    <row r="8" spans="1:4" ht="11.25" customHeight="1">
      <c r="A8" s="5"/>
      <c r="B8" s="5"/>
      <c r="C8" s="5"/>
      <c r="D8" s="5"/>
    </row>
    <row r="9" spans="1:4" ht="11.25" customHeight="1">
      <c r="A9" s="2" t="s">
        <v>189</v>
      </c>
      <c r="D9" s="19">
        <v>1</v>
      </c>
    </row>
    <row r="10" spans="1:4" ht="11.25" customHeight="1">
      <c r="A10" s="366" t="s">
        <v>112</v>
      </c>
      <c r="B10" s="80" t="s">
        <v>34</v>
      </c>
      <c r="C10" s="189" t="s">
        <v>320</v>
      </c>
      <c r="D10" s="266">
        <v>0</v>
      </c>
    </row>
    <row r="11" spans="1:4" ht="11.25" customHeight="1">
      <c r="A11" s="367"/>
      <c r="B11" s="81" t="s">
        <v>35</v>
      </c>
      <c r="C11" s="149" t="s">
        <v>318</v>
      </c>
      <c r="D11" s="149" t="s">
        <v>319</v>
      </c>
    </row>
    <row r="12" spans="1:4" s="11" customFormat="1" ht="11.25" customHeight="1">
      <c r="A12" s="7" t="s">
        <v>21</v>
      </c>
      <c r="B12" s="185">
        <f>B13+B14+B17+B18</f>
        <v>0</v>
      </c>
      <c r="C12" s="185">
        <f>C13+C14+C17+C18</f>
        <v>0</v>
      </c>
      <c r="D12" s="184">
        <f>D13+D14+D17+D18</f>
        <v>0</v>
      </c>
    </row>
    <row r="13" spans="1:4" ht="11.25" customHeight="1">
      <c r="A13" s="7" t="s">
        <v>28</v>
      </c>
      <c r="B13" s="194">
        <v>0</v>
      </c>
      <c r="C13" s="194">
        <v>0</v>
      </c>
      <c r="D13" s="187">
        <v>0</v>
      </c>
    </row>
    <row r="14" spans="1:4" ht="11.25" customHeight="1">
      <c r="A14" s="7" t="s">
        <v>29</v>
      </c>
      <c r="B14" s="185">
        <f>B32</f>
        <v>0</v>
      </c>
      <c r="C14" s="185">
        <f>C32</f>
        <v>0</v>
      </c>
      <c r="D14" s="184">
        <f>D32</f>
        <v>0</v>
      </c>
    </row>
    <row r="15" spans="1:4" ht="11.25" customHeight="1">
      <c r="A15" s="49" t="s">
        <v>168</v>
      </c>
      <c r="B15" s="194" t="s">
        <v>152</v>
      </c>
      <c r="C15" s="194">
        <v>0</v>
      </c>
      <c r="D15" s="187">
        <v>0</v>
      </c>
    </row>
    <row r="16" spans="1:4" ht="11.25" customHeight="1">
      <c r="A16" s="49" t="s">
        <v>169</v>
      </c>
      <c r="B16" s="194">
        <v>0</v>
      </c>
      <c r="C16" s="194">
        <v>0</v>
      </c>
      <c r="D16" s="187">
        <v>0</v>
      </c>
    </row>
    <row r="17" spans="1:4" ht="11.25" customHeight="1">
      <c r="A17" s="7" t="s">
        <v>108</v>
      </c>
      <c r="B17" s="194">
        <v>0</v>
      </c>
      <c r="C17" s="194">
        <v>0</v>
      </c>
      <c r="D17" s="187">
        <v>0</v>
      </c>
    </row>
    <row r="18" spans="1:4" ht="11.25" customHeight="1">
      <c r="A18" s="7" t="s">
        <v>32</v>
      </c>
      <c r="B18" s="194">
        <v>0</v>
      </c>
      <c r="C18" s="194">
        <v>0</v>
      </c>
      <c r="D18" s="187">
        <v>0</v>
      </c>
    </row>
    <row r="19" spans="1:4" ht="11.25" customHeight="1">
      <c r="A19" s="7" t="s">
        <v>25</v>
      </c>
      <c r="B19" s="185">
        <f>IF((B20+B21)&gt;=B22,B29,IF((B20+B21)&lt;B22,"-"))</f>
        <v>0</v>
      </c>
      <c r="C19" s="185">
        <f>IF((C20+C21)&gt;=C22,C29,IF((C20+C21)&lt;C22,"-"))</f>
        <v>0</v>
      </c>
      <c r="D19" s="184">
        <f>IF((D20+D21)&gt;=D22,D29,IF((D20+D21)&lt;D22,"-"))</f>
        <v>0</v>
      </c>
    </row>
    <row r="20" spans="1:4" ht="11.25" customHeight="1">
      <c r="A20" s="7" t="s">
        <v>110</v>
      </c>
      <c r="B20" s="194">
        <v>0</v>
      </c>
      <c r="C20" s="194">
        <v>0</v>
      </c>
      <c r="D20" s="187">
        <v>0</v>
      </c>
    </row>
    <row r="21" spans="1:4" ht="11.25" customHeight="1">
      <c r="A21" s="7" t="s">
        <v>111</v>
      </c>
      <c r="B21" s="194">
        <v>0</v>
      </c>
      <c r="C21" s="194">
        <v>0</v>
      </c>
      <c r="D21" s="187">
        <v>0</v>
      </c>
    </row>
    <row r="22" spans="1:4" ht="11.25" customHeight="1">
      <c r="A22" s="7" t="s">
        <v>109</v>
      </c>
      <c r="B22" s="194">
        <v>0</v>
      </c>
      <c r="C22" s="194">
        <v>0</v>
      </c>
      <c r="D22" s="187">
        <v>0</v>
      </c>
    </row>
    <row r="23" spans="1:4" ht="11.25" customHeight="1">
      <c r="A23" s="82" t="s">
        <v>41</v>
      </c>
      <c r="B23" s="191">
        <f>B12-B19</f>
        <v>0</v>
      </c>
      <c r="C23" s="191">
        <f>C12-C19</f>
        <v>0</v>
      </c>
      <c r="D23" s="186">
        <f>D12-D19</f>
        <v>0</v>
      </c>
    </row>
    <row r="24" spans="1:4" ht="11.25" customHeight="1">
      <c r="A24" s="17" t="s">
        <v>1</v>
      </c>
      <c r="B24" s="188"/>
      <c r="C24" s="195"/>
      <c r="D24" s="195"/>
    </row>
    <row r="25" spans="1:4" ht="11.25" customHeight="1">
      <c r="A25" s="30" t="s">
        <v>54</v>
      </c>
      <c r="B25" s="192">
        <f>IF(B$24="",0,IF(B$24=0,0,B12/B$24))</f>
        <v>0</v>
      </c>
      <c r="C25" s="192">
        <f>IF(C$24="",0,IF(C$24=0,0,C12/C$24))</f>
        <v>0</v>
      </c>
      <c r="D25" s="256">
        <f>IF(D$24="",0,IF(D$24=0,0,D12/D$24))</f>
        <v>0</v>
      </c>
    </row>
    <row r="26" spans="1:4" ht="11.25" customHeight="1">
      <c r="A26" s="84" t="s">
        <v>55</v>
      </c>
      <c r="B26" s="193">
        <f>IF(B$24="",0,IF(B$24=0,0,B23/B$24))</f>
        <v>0</v>
      </c>
      <c r="C26" s="193">
        <f>IF(C$24="",0,IF(C$24=0,0,C23/C$24))</f>
        <v>0</v>
      </c>
      <c r="D26" s="257">
        <f>IF(D$24="",0,IF(D$24=0,0,D23/D$24))</f>
        <v>0</v>
      </c>
    </row>
    <row r="27" spans="1:4" ht="11.25" customHeight="1">
      <c r="A27" s="15" t="s">
        <v>36</v>
      </c>
      <c r="B27" s="188"/>
      <c r="C27" s="195"/>
      <c r="D27" s="195"/>
    </row>
    <row r="28" spans="1:4" ht="11.25" customHeight="1">
      <c r="A28" s="15" t="s">
        <v>190</v>
      </c>
      <c r="B28" s="195"/>
      <c r="C28" s="188"/>
      <c r="D28" s="195"/>
    </row>
    <row r="29" spans="1:4" s="47" customFormat="1" ht="11.25" customHeight="1">
      <c r="A29" s="45"/>
      <c r="B29" s="13"/>
      <c r="C29" s="46">
        <f>C20+C21-C22</f>
        <v>0</v>
      </c>
      <c r="D29" s="46">
        <f>D20+D21-D22</f>
        <v>0</v>
      </c>
    </row>
    <row r="30" spans="1:4" ht="11.25" customHeight="1">
      <c r="A30" s="366" t="s">
        <v>113</v>
      </c>
      <c r="B30" s="80" t="s">
        <v>34</v>
      </c>
      <c r="C30" s="189" t="s">
        <v>320</v>
      </c>
      <c r="D30" s="255">
        <f>+D$10</f>
        <v>0</v>
      </c>
    </row>
    <row r="31" spans="1:4" ht="11.25" customHeight="1">
      <c r="A31" s="367"/>
      <c r="B31" s="81" t="s">
        <v>35</v>
      </c>
      <c r="C31" s="149" t="s">
        <v>318</v>
      </c>
      <c r="D31" s="149" t="s">
        <v>319</v>
      </c>
    </row>
    <row r="32" spans="1:5" ht="11.25" customHeight="1">
      <c r="A32" s="48" t="s">
        <v>142</v>
      </c>
      <c r="B32" s="43">
        <f>B33+B34+B41+B44</f>
        <v>0</v>
      </c>
      <c r="C32" s="43">
        <f>C33+C34+C41+C44</f>
        <v>0</v>
      </c>
      <c r="D32" s="134">
        <f>D33+D34+D41+D44</f>
        <v>0</v>
      </c>
      <c r="E32" s="7"/>
    </row>
    <row r="33" spans="1:5" ht="11.25" customHeight="1">
      <c r="A33" s="8" t="s">
        <v>143</v>
      </c>
      <c r="B33" s="196"/>
      <c r="C33" s="196"/>
      <c r="D33" s="197"/>
      <c r="E33" s="7"/>
    </row>
    <row r="34" spans="1:5" ht="11.25" customHeight="1">
      <c r="A34" s="48" t="s">
        <v>144</v>
      </c>
      <c r="B34" s="43">
        <f>B35+B36+B39+B40</f>
        <v>0</v>
      </c>
      <c r="C34" s="43">
        <f>C35+C36+C39+C40</f>
        <v>0</v>
      </c>
      <c r="D34" s="134">
        <f>D35+D36+D39+D40</f>
        <v>0</v>
      </c>
      <c r="E34" s="7"/>
    </row>
    <row r="35" spans="1:5" ht="11.25" customHeight="1">
      <c r="A35" s="48" t="s">
        <v>117</v>
      </c>
      <c r="B35" s="196"/>
      <c r="C35" s="196"/>
      <c r="D35" s="197"/>
      <c r="E35" s="7"/>
    </row>
    <row r="36" spans="1:5" ht="11.25" customHeight="1">
      <c r="A36" s="49" t="s">
        <v>114</v>
      </c>
      <c r="B36" s="43">
        <f>B37+B38</f>
        <v>0</v>
      </c>
      <c r="C36" s="43">
        <f>C37+C38</f>
        <v>0</v>
      </c>
      <c r="D36" s="134">
        <f>D37+D38</f>
        <v>0</v>
      </c>
      <c r="E36" s="7"/>
    </row>
    <row r="37" spans="1:5" ht="11.25" customHeight="1">
      <c r="A37" s="49" t="s">
        <v>118</v>
      </c>
      <c r="B37" s="196"/>
      <c r="C37" s="196"/>
      <c r="D37" s="197"/>
      <c r="E37" s="7"/>
    </row>
    <row r="38" spans="1:5" ht="11.25" customHeight="1">
      <c r="A38" s="49" t="s">
        <v>115</v>
      </c>
      <c r="B38" s="196"/>
      <c r="C38" s="196"/>
      <c r="D38" s="197"/>
      <c r="E38" s="7"/>
    </row>
    <row r="39" spans="1:5" ht="11.25" customHeight="1">
      <c r="A39" s="49" t="s">
        <v>116</v>
      </c>
      <c r="B39" s="196"/>
      <c r="C39" s="196"/>
      <c r="D39" s="197"/>
      <c r="E39" s="7"/>
    </row>
    <row r="40" spans="1:5" ht="11.25" customHeight="1">
      <c r="A40" s="49" t="s">
        <v>139</v>
      </c>
      <c r="B40" s="196"/>
      <c r="C40" s="196"/>
      <c r="D40" s="197"/>
      <c r="E40" s="7"/>
    </row>
    <row r="41" spans="1:5" ht="11.25" customHeight="1">
      <c r="A41" s="49" t="s">
        <v>145</v>
      </c>
      <c r="B41" s="43">
        <f>B42+B43</f>
        <v>0</v>
      </c>
      <c r="C41" s="43">
        <f>C42+C43</f>
        <v>0</v>
      </c>
      <c r="D41" s="134">
        <f>D42+D43</f>
        <v>0</v>
      </c>
      <c r="E41" s="7"/>
    </row>
    <row r="42" spans="1:5" ht="11.25" customHeight="1">
      <c r="A42" s="49" t="s">
        <v>140</v>
      </c>
      <c r="B42" s="196"/>
      <c r="C42" s="196"/>
      <c r="D42" s="197"/>
      <c r="E42" s="7"/>
    </row>
    <row r="43" spans="1:5" ht="11.25" customHeight="1">
      <c r="A43" s="49" t="s">
        <v>141</v>
      </c>
      <c r="B43" s="196"/>
      <c r="C43" s="196"/>
      <c r="D43" s="197"/>
      <c r="E43" s="7"/>
    </row>
    <row r="44" spans="1:5" ht="11.25" customHeight="1">
      <c r="A44" s="50" t="s">
        <v>146</v>
      </c>
      <c r="B44" s="198"/>
      <c r="C44" s="198"/>
      <c r="D44" s="199"/>
      <c r="E44" s="7"/>
    </row>
    <row r="45" spans="1:5" ht="11.25" customHeight="1">
      <c r="A45" s="49"/>
      <c r="B45" s="13"/>
      <c r="C45" s="13"/>
      <c r="D45" s="13"/>
      <c r="E45" s="7"/>
    </row>
    <row r="46" spans="1:5" ht="11.25" customHeight="1">
      <c r="A46" s="366" t="s">
        <v>119</v>
      </c>
      <c r="B46" s="80" t="s">
        <v>34</v>
      </c>
      <c r="C46" s="189" t="s">
        <v>320</v>
      </c>
      <c r="D46" s="255">
        <f>+D$10</f>
        <v>0</v>
      </c>
      <c r="E46" s="7"/>
    </row>
    <row r="47" spans="1:5" ht="11.25" customHeight="1">
      <c r="A47" s="368"/>
      <c r="B47" s="81" t="s">
        <v>35</v>
      </c>
      <c r="C47" s="149" t="s">
        <v>318</v>
      </c>
      <c r="D47" s="149" t="s">
        <v>319</v>
      </c>
      <c r="E47" s="7"/>
    </row>
    <row r="48" spans="1:5" ht="11.25" customHeight="1">
      <c r="A48" s="51" t="s">
        <v>120</v>
      </c>
      <c r="B48" s="200"/>
      <c r="C48" s="200"/>
      <c r="D48" s="201"/>
      <c r="E48" s="7"/>
    </row>
    <row r="49" spans="1:5" ht="11.25" customHeight="1">
      <c r="A49" s="52" t="s">
        <v>293</v>
      </c>
      <c r="B49" s="196"/>
      <c r="C49" s="196"/>
      <c r="D49" s="197"/>
      <c r="E49" s="7"/>
    </row>
    <row r="50" spans="1:5" ht="11.25" customHeight="1">
      <c r="A50" s="52" t="s">
        <v>121</v>
      </c>
      <c r="B50" s="43" t="str">
        <f>IF(B29&lt;0,-B29,IF(B29&gt;=0,"-"))</f>
        <v>-</v>
      </c>
      <c r="C50" s="43" t="str">
        <f>IF(C29&lt;0,-C29,IF(C29&gt;=0,"-"))</f>
        <v>-</v>
      </c>
      <c r="D50" s="134" t="str">
        <f>IF(D29&lt;0,-D29,IF(D29&gt;=0,"-"))</f>
        <v>-</v>
      </c>
      <c r="E50" s="7"/>
    </row>
    <row r="51" spans="1:5" ht="11.25" customHeight="1">
      <c r="A51" s="52" t="s">
        <v>122</v>
      </c>
      <c r="B51" s="196"/>
      <c r="C51" s="196"/>
      <c r="D51" s="197"/>
      <c r="E51" s="7"/>
    </row>
    <row r="52" spans="1:5" ht="11.25" customHeight="1">
      <c r="A52" s="52" t="s">
        <v>123</v>
      </c>
      <c r="B52" s="196"/>
      <c r="C52" s="196"/>
      <c r="D52" s="197"/>
      <c r="E52" s="7"/>
    </row>
    <row r="53" spans="1:5" ht="11.25" customHeight="1">
      <c r="A53" s="53" t="s">
        <v>124</v>
      </c>
      <c r="B53" s="198"/>
      <c r="C53" s="198"/>
      <c r="D53" s="199"/>
      <c r="E53" s="7"/>
    </row>
    <row r="54" spans="1:4" ht="11.25" customHeight="1">
      <c r="A54" s="49"/>
      <c r="B54" s="16"/>
      <c r="C54" s="13"/>
      <c r="D54" s="13"/>
    </row>
    <row r="55" spans="1:4" ht="22.5" customHeight="1">
      <c r="A55" s="374" t="s">
        <v>26</v>
      </c>
      <c r="B55" s="374"/>
      <c r="C55" s="374"/>
      <c r="D55" s="374"/>
    </row>
    <row r="56" spans="1:4" ht="11.25" customHeight="1">
      <c r="A56" s="366" t="s">
        <v>312</v>
      </c>
      <c r="B56" s="375" t="s">
        <v>313</v>
      </c>
      <c r="C56" s="189" t="s">
        <v>320</v>
      </c>
      <c r="D56" s="255">
        <f>+D$10</f>
        <v>0</v>
      </c>
    </row>
    <row r="57" spans="1:4" ht="11.25" customHeight="1">
      <c r="A57" s="367"/>
      <c r="B57" s="376"/>
      <c r="C57" s="149" t="s">
        <v>318</v>
      </c>
      <c r="D57" s="149" t="s">
        <v>319</v>
      </c>
    </row>
    <row r="58" spans="1:4" ht="11.25" customHeight="1">
      <c r="A58" s="7" t="s">
        <v>147</v>
      </c>
      <c r="B58" s="42">
        <f>B59+B60</f>
        <v>0</v>
      </c>
      <c r="C58" s="42">
        <f>C59+C60</f>
        <v>0</v>
      </c>
      <c r="D58" s="133">
        <f>D59+D60</f>
        <v>0</v>
      </c>
    </row>
    <row r="59" spans="1:4" ht="11.25" customHeight="1">
      <c r="A59" s="7" t="s">
        <v>43</v>
      </c>
      <c r="B59" s="196"/>
      <c r="C59" s="196"/>
      <c r="D59" s="197"/>
    </row>
    <row r="60" spans="1:4" ht="11.25" customHeight="1">
      <c r="A60" s="7" t="s">
        <v>42</v>
      </c>
      <c r="B60" s="196"/>
      <c r="C60" s="196"/>
      <c r="D60" s="197"/>
    </row>
    <row r="61" spans="1:4" ht="11.25" customHeight="1">
      <c r="A61" s="7" t="s">
        <v>148</v>
      </c>
      <c r="B61" s="43">
        <f>B62+B63+B64-B65</f>
        <v>0</v>
      </c>
      <c r="C61" s="43">
        <f>C62+C63+C64-C65</f>
        <v>0</v>
      </c>
      <c r="D61" s="134">
        <f>D62+D63+D64-D65</f>
        <v>0</v>
      </c>
    </row>
    <row r="62" spans="1:4" ht="11.25" customHeight="1">
      <c r="A62" s="48" t="s">
        <v>150</v>
      </c>
      <c r="B62" s="196"/>
      <c r="C62" s="196"/>
      <c r="D62" s="197"/>
    </row>
    <row r="63" spans="1:4" ht="11.25" customHeight="1">
      <c r="A63" s="7" t="s">
        <v>44</v>
      </c>
      <c r="B63" s="196"/>
      <c r="C63" s="196"/>
      <c r="D63" s="197"/>
    </row>
    <row r="64" spans="1:4" ht="11.25" customHeight="1">
      <c r="A64" s="7" t="s">
        <v>111</v>
      </c>
      <c r="B64" s="196"/>
      <c r="C64" s="196"/>
      <c r="D64" s="197"/>
    </row>
    <row r="65" spans="1:4" ht="11.25" customHeight="1">
      <c r="A65" s="7" t="s">
        <v>40</v>
      </c>
      <c r="B65" s="196"/>
      <c r="C65" s="196"/>
      <c r="D65" s="197"/>
    </row>
    <row r="66" spans="1:4" ht="11.25" customHeight="1">
      <c r="A66" s="7" t="s">
        <v>27</v>
      </c>
      <c r="B66" s="196"/>
      <c r="C66" s="196"/>
      <c r="D66" s="197"/>
    </row>
    <row r="67" spans="1:4" ht="11.25" customHeight="1">
      <c r="A67" s="82" t="s">
        <v>149</v>
      </c>
      <c r="B67" s="83">
        <f>B58-B61</f>
        <v>0</v>
      </c>
      <c r="C67" s="83">
        <f>C58-C61</f>
        <v>0</v>
      </c>
      <c r="D67" s="150">
        <f>D58-D61</f>
        <v>0</v>
      </c>
    </row>
    <row r="68" spans="1:4" ht="11.25" customHeight="1">
      <c r="A68" s="10" t="s">
        <v>151</v>
      </c>
      <c r="B68" s="10"/>
      <c r="C68" s="10"/>
      <c r="D68" s="10"/>
    </row>
    <row r="69" spans="1:5" s="7" customFormat="1" ht="21" customHeight="1">
      <c r="A69" s="365" t="s">
        <v>200</v>
      </c>
      <c r="B69" s="365"/>
      <c r="C69" s="365"/>
      <c r="D69" s="365"/>
      <c r="E69" s="365"/>
    </row>
    <row r="70" spans="1:4" ht="11.25" customHeight="1">
      <c r="A70" s="5" t="s">
        <v>7</v>
      </c>
      <c r="B70" s="54"/>
      <c r="C70" s="55"/>
      <c r="D70" s="55"/>
    </row>
    <row r="73" spans="1:12" ht="16.5" thickBot="1">
      <c r="A73" s="75" t="s">
        <v>170</v>
      </c>
      <c r="B73"/>
      <c r="C73"/>
      <c r="D73"/>
      <c r="E73"/>
      <c r="F73"/>
      <c r="G73"/>
      <c r="H73"/>
      <c r="I73"/>
      <c r="J73"/>
      <c r="K73"/>
      <c r="L73"/>
    </row>
    <row r="74" spans="1:13" ht="12" thickBot="1">
      <c r="A74" s="369" t="s">
        <v>171</v>
      </c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70"/>
      <c r="M74" s="7"/>
    </row>
    <row r="75" spans="1:12" ht="12" thickBot="1">
      <c r="A75" s="293" t="s">
        <v>154</v>
      </c>
      <c r="B75" s="293"/>
      <c r="C75" s="294"/>
      <c r="D75" s="295" t="s">
        <v>155</v>
      </c>
      <c r="E75" s="293"/>
      <c r="F75" s="294"/>
      <c r="G75" s="295" t="s">
        <v>156</v>
      </c>
      <c r="H75" s="293"/>
      <c r="I75" s="294"/>
      <c r="J75" s="295" t="s">
        <v>172</v>
      </c>
      <c r="K75" s="293"/>
      <c r="L75" s="294"/>
    </row>
    <row r="76" spans="1:12" ht="12" thickBot="1">
      <c r="A76" s="293" t="s">
        <v>317</v>
      </c>
      <c r="B76" s="293"/>
      <c r="C76" s="294"/>
      <c r="D76" s="295" t="s">
        <v>157</v>
      </c>
      <c r="E76" s="293"/>
      <c r="F76" s="294"/>
      <c r="G76" s="295" t="s">
        <v>158</v>
      </c>
      <c r="H76" s="293"/>
      <c r="I76" s="294"/>
      <c r="J76" s="295" t="s">
        <v>173</v>
      </c>
      <c r="K76" s="293"/>
      <c r="L76" s="294"/>
    </row>
    <row r="77" spans="1:12" ht="18">
      <c r="A77" s="71" t="s">
        <v>174</v>
      </c>
      <c r="B77" s="71" t="s">
        <v>175</v>
      </c>
      <c r="C77" s="71" t="s">
        <v>159</v>
      </c>
      <c r="D77" s="71" t="s">
        <v>160</v>
      </c>
      <c r="E77" s="71" t="s">
        <v>161</v>
      </c>
      <c r="F77" s="71" t="s">
        <v>175</v>
      </c>
      <c r="G77" s="71" t="s">
        <v>162</v>
      </c>
      <c r="H77" s="71" t="s">
        <v>161</v>
      </c>
      <c r="I77" s="71" t="s">
        <v>175</v>
      </c>
      <c r="J77" s="71" t="s">
        <v>162</v>
      </c>
      <c r="K77" s="71" t="s">
        <v>161</v>
      </c>
      <c r="L77" s="71" t="s">
        <v>175</v>
      </c>
    </row>
    <row r="78" spans="1:12" ht="11.25">
      <c r="A78" s="71"/>
      <c r="B78" s="72"/>
      <c r="C78" s="72"/>
      <c r="D78" s="71" t="s">
        <v>176</v>
      </c>
      <c r="E78" s="72"/>
      <c r="F78" s="72"/>
      <c r="G78" s="71"/>
      <c r="H78" s="72"/>
      <c r="I78" s="72"/>
      <c r="J78" s="71"/>
      <c r="K78" s="72"/>
      <c r="L78" s="72"/>
    </row>
    <row r="79" spans="1:12" ht="12" thickBot="1">
      <c r="A79" s="73" t="s">
        <v>67</v>
      </c>
      <c r="B79" s="73" t="s">
        <v>68</v>
      </c>
      <c r="C79" s="73" t="s">
        <v>163</v>
      </c>
      <c r="D79" s="73" t="s">
        <v>177</v>
      </c>
      <c r="E79" s="73" t="s">
        <v>164</v>
      </c>
      <c r="F79" s="73" t="s">
        <v>165</v>
      </c>
      <c r="G79" s="73" t="s">
        <v>166</v>
      </c>
      <c r="H79" s="73" t="s">
        <v>178</v>
      </c>
      <c r="I79" s="73" t="s">
        <v>167</v>
      </c>
      <c r="J79" s="73" t="s">
        <v>179</v>
      </c>
      <c r="K79" s="73" t="s">
        <v>180</v>
      </c>
      <c r="L79" s="73" t="s">
        <v>181</v>
      </c>
    </row>
    <row r="80" spans="1:13" ht="12" thickBot="1">
      <c r="A80" s="202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203"/>
      <c r="M80" s="7"/>
    </row>
    <row r="81" spans="1:13" ht="11.25">
      <c r="A81" s="39"/>
      <c r="B81" s="39"/>
      <c r="C81" s="39"/>
      <c r="D81" s="39"/>
      <c r="E81" s="38"/>
      <c r="F81" s="38"/>
      <c r="G81" s="38"/>
      <c r="H81" s="40"/>
      <c r="I81" s="40"/>
      <c r="J81" s="40"/>
      <c r="K81" s="38"/>
      <c r="L81" s="38"/>
      <c r="M81" s="38"/>
    </row>
    <row r="82" spans="1:13" ht="11.25">
      <c r="A82" s="39"/>
      <c r="B82" s="39"/>
      <c r="C82" s="39"/>
      <c r="D82" s="39"/>
      <c r="E82" s="38"/>
      <c r="F82" s="38"/>
      <c r="G82" s="38"/>
      <c r="H82" s="40"/>
      <c r="I82" s="40"/>
      <c r="J82" s="40"/>
      <c r="K82" s="38"/>
      <c r="L82" s="38"/>
      <c r="M82" s="38"/>
    </row>
    <row r="83" spans="1:10" ht="15.75">
      <c r="A83" s="126" t="s">
        <v>239</v>
      </c>
      <c r="B83" s="127"/>
      <c r="C83" s="5"/>
      <c r="D83" s="5"/>
      <c r="H83" s="7"/>
      <c r="I83" s="7"/>
      <c r="J83" s="7"/>
    </row>
    <row r="84" spans="1:13" ht="11.25">
      <c r="A84" s="363" t="s">
        <v>240</v>
      </c>
      <c r="B84" s="363"/>
      <c r="C84" s="363"/>
      <c r="D84" s="363"/>
      <c r="E84" s="363"/>
      <c r="F84" s="363"/>
      <c r="G84" s="363"/>
      <c r="H84" s="363"/>
      <c r="I84" s="363"/>
      <c r="J84" s="363"/>
      <c r="K84" s="363"/>
      <c r="L84" s="363"/>
      <c r="M84" s="364"/>
    </row>
    <row r="85" spans="1:13" ht="11.25">
      <c r="A85" s="128"/>
      <c r="B85" s="362" t="s">
        <v>241</v>
      </c>
      <c r="C85" s="362"/>
      <c r="D85" s="362"/>
      <c r="E85" s="362" t="s">
        <v>242</v>
      </c>
      <c r="F85" s="362"/>
      <c r="G85" s="362"/>
      <c r="H85" s="362" t="s">
        <v>243</v>
      </c>
      <c r="I85" s="362"/>
      <c r="J85" s="362"/>
      <c r="K85" s="362" t="s">
        <v>244</v>
      </c>
      <c r="L85" s="362"/>
      <c r="M85" s="362"/>
    </row>
    <row r="86" spans="1:13" ht="11.25">
      <c r="A86" s="129" t="s">
        <v>245</v>
      </c>
      <c r="B86" s="362" t="s">
        <v>246</v>
      </c>
      <c r="C86" s="362"/>
      <c r="D86" s="362"/>
      <c r="E86" s="362" t="s">
        <v>23</v>
      </c>
      <c r="F86" s="362"/>
      <c r="G86" s="362"/>
      <c r="H86" s="362" t="s">
        <v>23</v>
      </c>
      <c r="I86" s="362"/>
      <c r="J86" s="362"/>
      <c r="K86" s="362" t="s">
        <v>23</v>
      </c>
      <c r="L86" s="362"/>
      <c r="M86" s="362"/>
    </row>
    <row r="87" spans="1:13" ht="11.25">
      <c r="A87" s="127"/>
      <c r="B87" s="130" t="s">
        <v>247</v>
      </c>
      <c r="C87" s="130" t="s">
        <v>248</v>
      </c>
      <c r="D87" s="130" t="s">
        <v>249</v>
      </c>
      <c r="E87" s="130" t="s">
        <v>250</v>
      </c>
      <c r="F87" s="130" t="s">
        <v>251</v>
      </c>
      <c r="G87" s="130" t="s">
        <v>252</v>
      </c>
      <c r="H87" s="130" t="s">
        <v>250</v>
      </c>
      <c r="I87" s="130" t="s">
        <v>251</v>
      </c>
      <c r="J87" s="130" t="s">
        <v>252</v>
      </c>
      <c r="K87" s="130" t="s">
        <v>250</v>
      </c>
      <c r="L87" s="130" t="s">
        <v>251</v>
      </c>
      <c r="M87" s="130" t="s">
        <v>252</v>
      </c>
    </row>
    <row r="88" spans="1:13" ht="11.25">
      <c r="A88" s="131" t="s">
        <v>253</v>
      </c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</row>
    <row r="89" spans="1:13" ht="12.75">
      <c r="A89" s="131" t="s">
        <v>254</v>
      </c>
      <c r="B89" s="356"/>
      <c r="C89" s="357"/>
      <c r="D89" s="358"/>
      <c r="E89" s="356"/>
      <c r="F89" s="357"/>
      <c r="G89" s="358"/>
      <c r="H89" s="356"/>
      <c r="I89" s="357"/>
      <c r="J89" s="358"/>
      <c r="K89" s="356"/>
      <c r="L89" s="359"/>
      <c r="M89" s="360"/>
    </row>
    <row r="90" spans="1:10" ht="11.25">
      <c r="A90" s="5"/>
      <c r="B90" s="5"/>
      <c r="C90" s="5"/>
      <c r="D90" s="5"/>
      <c r="H90" s="7"/>
      <c r="I90" s="7"/>
      <c r="J90" s="7"/>
    </row>
    <row r="91" spans="1:13" ht="11.25">
      <c r="A91" s="128"/>
      <c r="B91" s="362" t="s">
        <v>255</v>
      </c>
      <c r="C91" s="362"/>
      <c r="D91" s="362"/>
      <c r="E91" s="362" t="s">
        <v>256</v>
      </c>
      <c r="F91" s="362"/>
      <c r="G91" s="362"/>
      <c r="H91" s="362" t="s">
        <v>257</v>
      </c>
      <c r="I91" s="362"/>
      <c r="J91" s="362"/>
      <c r="K91" s="362" t="s">
        <v>258</v>
      </c>
      <c r="L91" s="362"/>
      <c r="M91" s="362"/>
    </row>
    <row r="92" spans="1:13" ht="11.25">
      <c r="A92" s="129" t="s">
        <v>245</v>
      </c>
      <c r="B92" s="362" t="s">
        <v>23</v>
      </c>
      <c r="C92" s="362"/>
      <c r="D92" s="362"/>
      <c r="E92" s="362" t="s">
        <v>23</v>
      </c>
      <c r="F92" s="362"/>
      <c r="G92" s="362"/>
      <c r="H92" s="362" t="s">
        <v>23</v>
      </c>
      <c r="I92" s="362"/>
      <c r="J92" s="362"/>
      <c r="K92" s="362" t="s">
        <v>23</v>
      </c>
      <c r="L92" s="362"/>
      <c r="M92" s="362"/>
    </row>
    <row r="93" spans="1:13" ht="11.25">
      <c r="A93" s="127"/>
      <c r="B93" s="130" t="s">
        <v>250</v>
      </c>
      <c r="C93" s="130" t="s">
        <v>251</v>
      </c>
      <c r="D93" s="130" t="s">
        <v>252</v>
      </c>
      <c r="E93" s="130" t="s">
        <v>250</v>
      </c>
      <c r="F93" s="130" t="s">
        <v>251</v>
      </c>
      <c r="G93" s="130" t="s">
        <v>252</v>
      </c>
      <c r="H93" s="130" t="s">
        <v>250</v>
      </c>
      <c r="I93" s="130" t="s">
        <v>251</v>
      </c>
      <c r="J93" s="130" t="s">
        <v>252</v>
      </c>
      <c r="K93" s="130" t="s">
        <v>250</v>
      </c>
      <c r="L93" s="130" t="s">
        <v>251</v>
      </c>
      <c r="M93" s="130" t="s">
        <v>252</v>
      </c>
    </row>
    <row r="94" spans="1:13" ht="11.25">
      <c r="A94" s="131" t="s">
        <v>253</v>
      </c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</row>
    <row r="95" spans="1:13" ht="12.75">
      <c r="A95" s="131" t="s">
        <v>254</v>
      </c>
      <c r="B95" s="356"/>
      <c r="C95" s="357"/>
      <c r="D95" s="358"/>
      <c r="E95" s="356"/>
      <c r="F95" s="357"/>
      <c r="G95" s="358"/>
      <c r="H95" s="356"/>
      <c r="I95" s="357"/>
      <c r="J95" s="358"/>
      <c r="K95" s="356"/>
      <c r="L95" s="359"/>
      <c r="M95" s="360"/>
    </row>
    <row r="96" spans="1:10" ht="11.25">
      <c r="A96" s="5"/>
      <c r="B96" s="5"/>
      <c r="C96" s="5"/>
      <c r="D96" s="5"/>
      <c r="H96" s="7"/>
      <c r="I96" s="7"/>
      <c r="J96" s="7"/>
    </row>
    <row r="97" spans="1:13" ht="11.25">
      <c r="A97" s="128"/>
      <c r="B97" s="362" t="s">
        <v>259</v>
      </c>
      <c r="C97" s="362"/>
      <c r="D97" s="362"/>
      <c r="E97" s="362" t="s">
        <v>260</v>
      </c>
      <c r="F97" s="362"/>
      <c r="G97" s="362"/>
      <c r="H97" s="362" t="s">
        <v>261</v>
      </c>
      <c r="I97" s="362"/>
      <c r="J97" s="362"/>
      <c r="K97" s="362" t="s">
        <v>262</v>
      </c>
      <c r="L97" s="362"/>
      <c r="M97" s="362"/>
    </row>
    <row r="98" spans="1:13" ht="11.25">
      <c r="A98" s="129" t="s">
        <v>245</v>
      </c>
      <c r="B98" s="362" t="s">
        <v>23</v>
      </c>
      <c r="C98" s="362"/>
      <c r="D98" s="362"/>
      <c r="E98" s="362" t="s">
        <v>23</v>
      </c>
      <c r="F98" s="362"/>
      <c r="G98" s="362"/>
      <c r="H98" s="362" t="s">
        <v>23</v>
      </c>
      <c r="I98" s="362"/>
      <c r="J98" s="362"/>
      <c r="K98" s="362" t="s">
        <v>23</v>
      </c>
      <c r="L98" s="362"/>
      <c r="M98" s="362"/>
    </row>
    <row r="99" spans="1:13" ht="11.25">
      <c r="A99" s="127"/>
      <c r="B99" s="130" t="s">
        <v>250</v>
      </c>
      <c r="C99" s="130" t="s">
        <v>251</v>
      </c>
      <c r="D99" s="130" t="s">
        <v>252</v>
      </c>
      <c r="E99" s="130" t="s">
        <v>250</v>
      </c>
      <c r="F99" s="130" t="s">
        <v>251</v>
      </c>
      <c r="G99" s="130" t="s">
        <v>252</v>
      </c>
      <c r="H99" s="130" t="s">
        <v>250</v>
      </c>
      <c r="I99" s="130" t="s">
        <v>251</v>
      </c>
      <c r="J99" s="130" t="s">
        <v>252</v>
      </c>
      <c r="K99" s="130" t="s">
        <v>250</v>
      </c>
      <c r="L99" s="130" t="s">
        <v>251</v>
      </c>
      <c r="M99" s="130" t="s">
        <v>252</v>
      </c>
    </row>
    <row r="100" spans="1:13" ht="11.25">
      <c r="A100" s="131" t="s">
        <v>253</v>
      </c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</row>
    <row r="101" spans="1:13" ht="12.75">
      <c r="A101" s="131" t="s">
        <v>254</v>
      </c>
      <c r="B101" s="356"/>
      <c r="C101" s="357"/>
      <c r="D101" s="358"/>
      <c r="E101" s="356"/>
      <c r="F101" s="357"/>
      <c r="G101" s="358"/>
      <c r="H101" s="356"/>
      <c r="I101" s="357"/>
      <c r="J101" s="358"/>
      <c r="K101" s="356"/>
      <c r="L101" s="359"/>
      <c r="M101" s="360"/>
    </row>
    <row r="102" spans="8:12" ht="11.25">
      <c r="H102" s="6"/>
      <c r="I102" s="6"/>
      <c r="J102" s="6"/>
      <c r="L102" s="7"/>
    </row>
    <row r="103" spans="1:13" ht="11.25">
      <c r="A103" s="128"/>
      <c r="B103" s="362" t="s">
        <v>263</v>
      </c>
      <c r="C103" s="362"/>
      <c r="D103" s="362"/>
      <c r="E103" s="362" t="s">
        <v>264</v>
      </c>
      <c r="F103" s="362"/>
      <c r="G103" s="362"/>
      <c r="H103" s="362" t="s">
        <v>265</v>
      </c>
      <c r="I103" s="362"/>
      <c r="J103" s="362"/>
      <c r="K103" s="362" t="s">
        <v>266</v>
      </c>
      <c r="L103" s="362"/>
      <c r="M103" s="362"/>
    </row>
    <row r="104" spans="1:13" ht="11.25">
      <c r="A104" s="129" t="s">
        <v>245</v>
      </c>
      <c r="B104" s="362" t="s">
        <v>23</v>
      </c>
      <c r="C104" s="362"/>
      <c r="D104" s="362"/>
      <c r="E104" s="362" t="s">
        <v>23</v>
      </c>
      <c r="F104" s="362"/>
      <c r="G104" s="362"/>
      <c r="H104" s="362" t="s">
        <v>23</v>
      </c>
      <c r="I104" s="362"/>
      <c r="J104" s="362"/>
      <c r="K104" s="362" t="s">
        <v>23</v>
      </c>
      <c r="L104" s="362"/>
      <c r="M104" s="362"/>
    </row>
    <row r="105" spans="1:13" ht="11.25">
      <c r="A105" s="127"/>
      <c r="B105" s="130" t="s">
        <v>250</v>
      </c>
      <c r="C105" s="130" t="s">
        <v>251</v>
      </c>
      <c r="D105" s="130" t="s">
        <v>252</v>
      </c>
      <c r="E105" s="130" t="s">
        <v>250</v>
      </c>
      <c r="F105" s="130" t="s">
        <v>251</v>
      </c>
      <c r="G105" s="130" t="s">
        <v>252</v>
      </c>
      <c r="H105" s="130" t="s">
        <v>250</v>
      </c>
      <c r="I105" s="130" t="s">
        <v>251</v>
      </c>
      <c r="J105" s="130" t="s">
        <v>252</v>
      </c>
      <c r="K105" s="130" t="s">
        <v>250</v>
      </c>
      <c r="L105" s="130" t="s">
        <v>251</v>
      </c>
      <c r="M105" s="130" t="s">
        <v>252</v>
      </c>
    </row>
    <row r="106" spans="1:13" ht="11.25">
      <c r="A106" s="131" t="s">
        <v>253</v>
      </c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</row>
    <row r="107" spans="1:13" ht="12.75">
      <c r="A107" s="131" t="s">
        <v>254</v>
      </c>
      <c r="B107" s="356"/>
      <c r="C107" s="357"/>
      <c r="D107" s="358"/>
      <c r="E107" s="356"/>
      <c r="F107" s="357"/>
      <c r="G107" s="358"/>
      <c r="H107" s="356"/>
      <c r="I107" s="357"/>
      <c r="J107" s="358"/>
      <c r="K107" s="356"/>
      <c r="L107" s="359"/>
      <c r="M107" s="360"/>
    </row>
    <row r="108" spans="1:13" ht="12.75">
      <c r="A108" s="239" t="s">
        <v>151</v>
      </c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9"/>
      <c r="M108" s="259"/>
    </row>
    <row r="109" spans="1:13" ht="12.75">
      <c r="A109" s="260" t="s">
        <v>267</v>
      </c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2"/>
      <c r="M109" s="262"/>
    </row>
    <row r="110" spans="1:13" ht="12.75">
      <c r="A110" s="260" t="s">
        <v>268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2"/>
      <c r="M110" s="262"/>
    </row>
    <row r="111" spans="1:13" ht="12.75">
      <c r="A111" s="263" t="s">
        <v>7</v>
      </c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2"/>
      <c r="M111" s="262"/>
    </row>
    <row r="112" spans="1:13" ht="11.25">
      <c r="A112" s="361" t="s">
        <v>269</v>
      </c>
      <c r="B112" s="361"/>
      <c r="C112" s="361"/>
      <c r="D112" s="361"/>
      <c r="E112" s="361"/>
      <c r="F112" s="361"/>
      <c r="G112" s="361"/>
      <c r="H112" s="361"/>
      <c r="I112" s="361"/>
      <c r="J112" s="361"/>
      <c r="K112" s="361"/>
      <c r="L112" s="361"/>
      <c r="M112" s="361"/>
    </row>
    <row r="113" spans="1:13" ht="11.25">
      <c r="A113" s="239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</row>
    <row r="114" spans="1:13" ht="11.25">
      <c r="A114" s="239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</row>
    <row r="115" spans="1:13" ht="11.25">
      <c r="A115" s="239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</row>
    <row r="157" spans="10:21" ht="11.25">
      <c r="J157" s="2" t="s">
        <v>270</v>
      </c>
      <c r="Q157" s="6"/>
      <c r="R157" s="6"/>
      <c r="S157" s="6"/>
      <c r="U157" s="7"/>
    </row>
    <row r="158" ht="11.25">
      <c r="M158" s="6"/>
    </row>
  </sheetData>
  <sheetProtection password="C236" sheet="1" formatColumns="0" selectLockedCells="1"/>
  <mergeCells count="71">
    <mergeCell ref="A3:D3"/>
    <mergeCell ref="A4:D4"/>
    <mergeCell ref="A5:D5"/>
    <mergeCell ref="A6:D6"/>
    <mergeCell ref="A7:D7"/>
    <mergeCell ref="A56:A57"/>
    <mergeCell ref="A55:D55"/>
    <mergeCell ref="A10:A11"/>
    <mergeCell ref="B56:B57"/>
    <mergeCell ref="A69:E69"/>
    <mergeCell ref="A30:A31"/>
    <mergeCell ref="A46:A47"/>
    <mergeCell ref="A74:L74"/>
    <mergeCell ref="A75:C75"/>
    <mergeCell ref="D75:F75"/>
    <mergeCell ref="G75:I75"/>
    <mergeCell ref="J75:L75"/>
    <mergeCell ref="A76:C76"/>
    <mergeCell ref="D76:F76"/>
    <mergeCell ref="G76:I76"/>
    <mergeCell ref="J76:L76"/>
    <mergeCell ref="A84:M84"/>
    <mergeCell ref="B85:D85"/>
    <mergeCell ref="E85:G85"/>
    <mergeCell ref="H85:J85"/>
    <mergeCell ref="K85:M85"/>
    <mergeCell ref="B86:D86"/>
    <mergeCell ref="E86:G86"/>
    <mergeCell ref="H86:J86"/>
    <mergeCell ref="K86:M86"/>
    <mergeCell ref="B89:D89"/>
    <mergeCell ref="E89:G89"/>
    <mergeCell ref="H89:J89"/>
    <mergeCell ref="K89:M89"/>
    <mergeCell ref="H101:J101"/>
    <mergeCell ref="B91:D91"/>
    <mergeCell ref="E91:G91"/>
    <mergeCell ref="H91:J91"/>
    <mergeCell ref="K91:M91"/>
    <mergeCell ref="B92:D92"/>
    <mergeCell ref="E92:G92"/>
    <mergeCell ref="H92:J92"/>
    <mergeCell ref="K92:M92"/>
    <mergeCell ref="B95:D95"/>
    <mergeCell ref="E95:G95"/>
    <mergeCell ref="H95:J95"/>
    <mergeCell ref="K95:M95"/>
    <mergeCell ref="B97:D97"/>
    <mergeCell ref="E97:G97"/>
    <mergeCell ref="H97:J97"/>
    <mergeCell ref="K97:M97"/>
    <mergeCell ref="H104:J104"/>
    <mergeCell ref="K104:M104"/>
    <mergeCell ref="B104:D104"/>
    <mergeCell ref="B98:D98"/>
    <mergeCell ref="E98:G98"/>
    <mergeCell ref="H98:J98"/>
    <mergeCell ref="K98:M98"/>
    <mergeCell ref="B101:D101"/>
    <mergeCell ref="E101:G101"/>
    <mergeCell ref="K101:M101"/>
    <mergeCell ref="B107:D107"/>
    <mergeCell ref="E107:G107"/>
    <mergeCell ref="H107:J107"/>
    <mergeCell ref="K107:M107"/>
    <mergeCell ref="A112:M112"/>
    <mergeCell ref="B103:D103"/>
    <mergeCell ref="E103:G103"/>
    <mergeCell ref="H103:J103"/>
    <mergeCell ref="K103:M103"/>
    <mergeCell ref="E104:G10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zoomScalePageLayoutView="0" workbookViewId="0" topLeftCell="A1">
      <selection activeCell="E19" sqref="E19"/>
    </sheetView>
  </sheetViews>
  <sheetFormatPr defaultColWidth="9.140625" defaultRowHeight="11.25" customHeight="1"/>
  <cols>
    <col min="1" max="1" width="55.140625" style="2" bestFit="1" customWidth="1"/>
    <col min="2" max="2" width="18.28125" style="2" bestFit="1" customWidth="1"/>
    <col min="3" max="3" width="18.140625" style="27" customWidth="1"/>
    <col min="4" max="4" width="18.00390625" style="27" bestFit="1" customWidth="1"/>
    <col min="5" max="16384" width="9.140625" style="2" customWidth="1"/>
  </cols>
  <sheetData>
    <row r="1" ht="15.75">
      <c r="A1" s="76" t="s">
        <v>76</v>
      </c>
    </row>
    <row r="2" ht="11.25" customHeight="1">
      <c r="A2" s="20"/>
    </row>
    <row r="3" spans="1:4" ht="11.25" customHeight="1">
      <c r="A3" s="371" t="s">
        <v>355</v>
      </c>
      <c r="B3" s="371"/>
      <c r="C3" s="371"/>
      <c r="D3" s="371"/>
    </row>
    <row r="4" spans="1:4" ht="11.25" customHeight="1">
      <c r="A4" s="372" t="s">
        <v>0</v>
      </c>
      <c r="B4" s="372"/>
      <c r="C4" s="372"/>
      <c r="D4" s="372"/>
    </row>
    <row r="5" spans="1:4" ht="11.25" customHeight="1">
      <c r="A5" s="373" t="s">
        <v>11</v>
      </c>
      <c r="B5" s="373"/>
      <c r="C5" s="373"/>
      <c r="D5" s="373"/>
    </row>
    <row r="6" spans="1:4" ht="11.25" customHeight="1">
      <c r="A6" s="372" t="s">
        <v>4</v>
      </c>
      <c r="B6" s="372"/>
      <c r="C6" s="372"/>
      <c r="D6" s="372"/>
    </row>
    <row r="7" spans="1:4" ht="11.25" customHeight="1">
      <c r="A7" s="371" t="s">
        <v>354</v>
      </c>
      <c r="B7" s="371"/>
      <c r="C7" s="371"/>
      <c r="D7" s="371"/>
    </row>
    <row r="8" spans="1:4" ht="11.25" customHeight="1">
      <c r="A8" s="5"/>
      <c r="B8" s="5"/>
      <c r="C8" s="5"/>
      <c r="D8" s="5"/>
    </row>
    <row r="9" spans="1:4" ht="11.25" customHeight="1">
      <c r="A9" s="25" t="s">
        <v>192</v>
      </c>
      <c r="D9" s="19">
        <v>1</v>
      </c>
    </row>
    <row r="10" spans="1:4" ht="11.25" customHeight="1">
      <c r="A10" s="379" t="s">
        <v>56</v>
      </c>
      <c r="B10" s="80" t="s">
        <v>34</v>
      </c>
      <c r="C10" s="189" t="s">
        <v>320</v>
      </c>
      <c r="D10" s="190"/>
    </row>
    <row r="11" spans="1:4" ht="11.25" customHeight="1">
      <c r="A11" s="380"/>
      <c r="B11" s="81" t="s">
        <v>35</v>
      </c>
      <c r="C11" s="149" t="s">
        <v>318</v>
      </c>
      <c r="D11" s="149" t="s">
        <v>361</v>
      </c>
    </row>
    <row r="12" spans="1:4" ht="11.25" customHeight="1">
      <c r="A12" s="7" t="s">
        <v>48</v>
      </c>
      <c r="B12" s="42">
        <f>B13+B14</f>
        <v>0</v>
      </c>
      <c r="C12" s="42">
        <f>C13+C14</f>
        <v>0</v>
      </c>
      <c r="D12" s="133">
        <f>D13+D14</f>
        <v>0</v>
      </c>
    </row>
    <row r="13" spans="1:4" ht="11.25" customHeight="1">
      <c r="A13" s="28" t="s">
        <v>49</v>
      </c>
      <c r="B13" s="196"/>
      <c r="C13" s="196"/>
      <c r="D13" s="197"/>
    </row>
    <row r="14" spans="1:4" ht="11.25" customHeight="1">
      <c r="A14" s="28" t="s">
        <v>62</v>
      </c>
      <c r="B14" s="196"/>
      <c r="C14" s="196"/>
      <c r="D14" s="197"/>
    </row>
    <row r="15" spans="1:4" ht="11.25" customHeight="1">
      <c r="A15" s="7" t="s">
        <v>50</v>
      </c>
      <c r="B15" s="43">
        <f>B16+B17</f>
        <v>0</v>
      </c>
      <c r="C15" s="43">
        <f>C16+C17</f>
        <v>0</v>
      </c>
      <c r="D15" s="134">
        <f>D16+D17</f>
        <v>0</v>
      </c>
    </row>
    <row r="16" spans="1:4" ht="11.25" customHeight="1">
      <c r="A16" s="28" t="s">
        <v>49</v>
      </c>
      <c r="B16" s="196"/>
      <c r="C16" s="196"/>
      <c r="D16" s="197"/>
    </row>
    <row r="17" spans="1:4" ht="11.25" customHeight="1">
      <c r="A17" s="28" t="s">
        <v>62</v>
      </c>
      <c r="B17" s="196"/>
      <c r="C17" s="196"/>
      <c r="D17" s="197"/>
    </row>
    <row r="18" spans="1:4" ht="11.25" customHeight="1">
      <c r="A18" s="12" t="s">
        <v>63</v>
      </c>
      <c r="B18" s="44">
        <f>B12+B15</f>
        <v>0</v>
      </c>
      <c r="C18" s="44">
        <f>C12+C15</f>
        <v>0</v>
      </c>
      <c r="D18" s="56">
        <f>D12+D15</f>
        <v>0</v>
      </c>
    </row>
    <row r="19" spans="1:4" ht="11.25" customHeight="1">
      <c r="A19" s="17" t="s">
        <v>53</v>
      </c>
      <c r="B19" s="205"/>
      <c r="C19" s="205"/>
      <c r="D19" s="206">
        <v>157868177.54</v>
      </c>
    </row>
    <row r="20" spans="1:4" ht="11.25" customHeight="1">
      <c r="A20" s="12" t="s">
        <v>17</v>
      </c>
      <c r="B20" s="31">
        <f>IF(B19="",0,IF(B19=0,0,B18/B19))</f>
        <v>0</v>
      </c>
      <c r="C20" s="31">
        <f>IF(C19="",0,IF(C19=0,0,C18/C19))</f>
        <v>0</v>
      </c>
      <c r="D20" s="132">
        <f>IF(D19="",0,IF(D19=0,0,D18/D19))</f>
        <v>0</v>
      </c>
    </row>
    <row r="21" spans="1:4" ht="11.25" customHeight="1">
      <c r="A21" s="12" t="s">
        <v>36</v>
      </c>
      <c r="B21" s="207"/>
      <c r="C21" s="207"/>
      <c r="D21" s="208"/>
    </row>
    <row r="22" spans="1:4" ht="11.25" customHeight="1">
      <c r="A22" s="12" t="s">
        <v>193</v>
      </c>
      <c r="B22" s="207"/>
      <c r="C22" s="207"/>
      <c r="D22" s="208"/>
    </row>
    <row r="23" ht="11.25" customHeight="1">
      <c r="A23" s="25"/>
    </row>
    <row r="24" spans="1:4" ht="11.25" customHeight="1">
      <c r="A24" s="379" t="s">
        <v>64</v>
      </c>
      <c r="B24" s="80" t="s">
        <v>34</v>
      </c>
      <c r="C24" s="189" t="s">
        <v>320</v>
      </c>
      <c r="D24" s="255">
        <f>+D10</f>
        <v>0</v>
      </c>
    </row>
    <row r="25" spans="1:4" ht="11.25" customHeight="1">
      <c r="A25" s="380"/>
      <c r="B25" s="81" t="s">
        <v>35</v>
      </c>
      <c r="C25" s="149" t="s">
        <v>318</v>
      </c>
      <c r="D25" s="149" t="s">
        <v>319</v>
      </c>
    </row>
    <row r="26" spans="1:4" ht="11.25" customHeight="1">
      <c r="A26" s="7" t="s">
        <v>73</v>
      </c>
      <c r="B26" s="43">
        <f>B27+B28</f>
        <v>0</v>
      </c>
      <c r="C26" s="43">
        <f>C27+C28</f>
        <v>0</v>
      </c>
      <c r="D26" s="134">
        <f>D27+D28</f>
        <v>0</v>
      </c>
    </row>
    <row r="27" spans="1:4" ht="11.25" customHeight="1">
      <c r="A27" s="28" t="s">
        <v>49</v>
      </c>
      <c r="B27" s="196"/>
      <c r="C27" s="196"/>
      <c r="D27" s="197"/>
    </row>
    <row r="28" spans="1:4" ht="11.25" customHeight="1">
      <c r="A28" s="28" t="s">
        <v>62</v>
      </c>
      <c r="B28" s="196"/>
      <c r="C28" s="196"/>
      <c r="D28" s="197"/>
    </row>
    <row r="29" spans="1:4" ht="11.25" customHeight="1">
      <c r="A29" s="7" t="s">
        <v>74</v>
      </c>
      <c r="B29" s="43">
        <f>B30+B31</f>
        <v>0</v>
      </c>
      <c r="C29" s="43">
        <f>C30+C31</f>
        <v>0</v>
      </c>
      <c r="D29" s="134">
        <f>D30+D31</f>
        <v>0</v>
      </c>
    </row>
    <row r="30" spans="1:4" ht="11.25" customHeight="1">
      <c r="A30" s="28" t="s">
        <v>49</v>
      </c>
      <c r="B30" s="196"/>
      <c r="C30" s="196"/>
      <c r="D30" s="197"/>
    </row>
    <row r="31" spans="1:4" ht="11.25" customHeight="1">
      <c r="A31" s="28" t="s">
        <v>62</v>
      </c>
      <c r="B31" s="196"/>
      <c r="C31" s="196"/>
      <c r="D31" s="197"/>
    </row>
    <row r="32" spans="1:4" ht="11.25" customHeight="1">
      <c r="A32" s="12" t="s">
        <v>65</v>
      </c>
      <c r="B32" s="44">
        <f>B26+B29</f>
        <v>0</v>
      </c>
      <c r="C32" s="44">
        <f>C26+C29</f>
        <v>0</v>
      </c>
      <c r="D32" s="56">
        <f>D26+D29</f>
        <v>0</v>
      </c>
    </row>
    <row r="33" spans="1:4" ht="11.25" customHeight="1">
      <c r="A33" s="209" t="s">
        <v>125</v>
      </c>
      <c r="B33" s="377"/>
      <c r="C33" s="377"/>
      <c r="D33" s="378"/>
    </row>
    <row r="34" spans="1:4" ht="11.25" customHeight="1">
      <c r="A34" s="246" t="s">
        <v>151</v>
      </c>
      <c r="B34" s="246"/>
      <c r="C34" s="246"/>
      <c r="D34" s="246"/>
    </row>
    <row r="35" spans="1:4" s="7" customFormat="1" ht="11.25" customHeight="1">
      <c r="A35" s="260" t="s">
        <v>205</v>
      </c>
      <c r="B35" s="264"/>
      <c r="C35" s="241"/>
      <c r="D35" s="241"/>
    </row>
    <row r="36" spans="1:4" ht="11.25" customHeight="1">
      <c r="A36" s="239" t="s">
        <v>7</v>
      </c>
      <c r="B36" s="239"/>
      <c r="C36" s="265"/>
      <c r="D36" s="265"/>
    </row>
    <row r="37" spans="1:4" ht="11.25" customHeight="1">
      <c r="A37" s="239"/>
      <c r="B37" s="239"/>
      <c r="C37" s="265"/>
      <c r="D37" s="265"/>
    </row>
    <row r="38" spans="1:4" ht="11.25" customHeight="1">
      <c r="A38" s="239"/>
      <c r="B38" s="239"/>
      <c r="C38" s="265"/>
      <c r="D38" s="265"/>
    </row>
    <row r="39" spans="1:4" ht="11.25" customHeight="1">
      <c r="A39" s="239"/>
      <c r="B39" s="239"/>
      <c r="C39" s="265"/>
      <c r="D39" s="265"/>
    </row>
    <row r="40" spans="1:4" ht="11.25" customHeight="1">
      <c r="A40" s="239"/>
      <c r="B40" s="239"/>
      <c r="C40" s="265"/>
      <c r="D40" s="265"/>
    </row>
  </sheetData>
  <sheetProtection formatColumn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rintOptions/>
  <pageMargins left="0.3937007874015748" right="0.3937007874015748" top="0.984251968503937" bottom="0.984251968503937" header="0" footer="0.1968503937007874"/>
  <pageSetup fitToHeight="1" fitToWidth="1" horizontalDpi="120" verticalDpi="12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zoomScalePageLayoutView="0" workbookViewId="0" topLeftCell="A1">
      <selection activeCell="A7" sqref="A7:D7"/>
    </sheetView>
  </sheetViews>
  <sheetFormatPr defaultColWidth="9.140625" defaultRowHeight="11.25" customHeight="1"/>
  <cols>
    <col min="1" max="1" width="78.57421875" style="2" customWidth="1"/>
    <col min="2" max="3" width="25.00390625" style="2" customWidth="1"/>
    <col min="4" max="4" width="21.00390625" style="2" customWidth="1"/>
    <col min="5" max="16384" width="9.140625" style="2" customWidth="1"/>
  </cols>
  <sheetData>
    <row r="1" ht="15.75">
      <c r="A1" s="76" t="s">
        <v>77</v>
      </c>
    </row>
    <row r="2" ht="11.25" customHeight="1">
      <c r="A2" s="20"/>
    </row>
    <row r="3" spans="1:4" ht="11.25" customHeight="1">
      <c r="A3" s="371" t="s">
        <v>356</v>
      </c>
      <c r="B3" s="371"/>
      <c r="C3" s="371"/>
      <c r="D3" s="371"/>
    </row>
    <row r="4" spans="1:3" ht="11.25" customHeight="1">
      <c r="A4" s="372" t="s">
        <v>0</v>
      </c>
      <c r="B4" s="372"/>
      <c r="C4" s="372"/>
    </row>
    <row r="5" spans="1:3" ht="11.25" customHeight="1">
      <c r="A5" s="373" t="s">
        <v>13</v>
      </c>
      <c r="B5" s="373"/>
      <c r="C5" s="373"/>
    </row>
    <row r="6" spans="1:3" ht="11.25" customHeight="1">
      <c r="A6" s="372" t="s">
        <v>4</v>
      </c>
      <c r="B6" s="372"/>
      <c r="C6" s="372"/>
    </row>
    <row r="7" spans="1:4" ht="11.25" customHeight="1">
      <c r="A7" s="371" t="s">
        <v>354</v>
      </c>
      <c r="B7" s="371"/>
      <c r="C7" s="371"/>
      <c r="D7" s="371"/>
    </row>
    <row r="8" spans="1:3" ht="11.25" customHeight="1">
      <c r="A8" s="23"/>
      <c r="B8" s="23"/>
      <c r="C8" s="23"/>
    </row>
    <row r="9" spans="1:4" ht="11.25" customHeight="1">
      <c r="A9" s="25" t="s">
        <v>194</v>
      </c>
      <c r="B9" s="26"/>
      <c r="D9" s="19">
        <v>1</v>
      </c>
    </row>
    <row r="10" spans="1:5" ht="11.25" customHeight="1">
      <c r="A10" s="390" t="s">
        <v>2</v>
      </c>
      <c r="B10" s="391"/>
      <c r="C10" s="385" t="s">
        <v>138</v>
      </c>
      <c r="D10" s="386"/>
      <c r="E10" s="7"/>
    </row>
    <row r="11" spans="1:5" ht="11.25" customHeight="1">
      <c r="A11" s="398"/>
      <c r="B11" s="399"/>
      <c r="C11" s="396" t="s">
        <v>321</v>
      </c>
      <c r="D11" s="396" t="s">
        <v>322</v>
      </c>
      <c r="E11" s="7"/>
    </row>
    <row r="12" spans="1:5" ht="11.25" customHeight="1">
      <c r="A12" s="398"/>
      <c r="B12" s="399"/>
      <c r="C12" s="397"/>
      <c r="D12" s="397"/>
      <c r="E12" s="7"/>
    </row>
    <row r="13" spans="1:5" ht="11.25" customHeight="1">
      <c r="A13" s="398"/>
      <c r="B13" s="399"/>
      <c r="C13" s="397"/>
      <c r="D13" s="397"/>
      <c r="E13" s="7"/>
    </row>
    <row r="14" spans="1:5" ht="11.25" customHeight="1">
      <c r="A14" s="387"/>
      <c r="B14" s="388"/>
      <c r="C14" s="400"/>
      <c r="D14" s="210" t="s">
        <v>314</v>
      </c>
      <c r="E14" s="7"/>
    </row>
    <row r="15" spans="1:5" ht="11.25" customHeight="1">
      <c r="A15" s="68" t="s">
        <v>78</v>
      </c>
      <c r="B15" s="57"/>
      <c r="C15" s="64">
        <f>C16+C19</f>
        <v>0</v>
      </c>
      <c r="D15" s="66">
        <f>D16+D19</f>
        <v>0</v>
      </c>
      <c r="E15" s="7"/>
    </row>
    <row r="16" spans="1:5" ht="11.25" customHeight="1">
      <c r="A16" s="32" t="s">
        <v>79</v>
      </c>
      <c r="B16" s="58"/>
      <c r="C16" s="65">
        <f>C17+C18</f>
        <v>0</v>
      </c>
      <c r="D16" s="67">
        <f>D17+D18</f>
        <v>0</v>
      </c>
      <c r="E16" s="7"/>
    </row>
    <row r="17" spans="1:5" ht="11.25" customHeight="1">
      <c r="A17" s="32" t="s">
        <v>80</v>
      </c>
      <c r="B17" s="58"/>
      <c r="C17" s="211"/>
      <c r="D17" s="212"/>
      <c r="E17" s="7"/>
    </row>
    <row r="18" spans="1:5" ht="11.25" customHeight="1">
      <c r="A18" s="32" t="s">
        <v>81</v>
      </c>
      <c r="B18" s="58"/>
      <c r="C18" s="211"/>
      <c r="D18" s="212"/>
      <c r="E18" s="7"/>
    </row>
    <row r="19" spans="1:5" ht="11.25" customHeight="1">
      <c r="A19" s="32" t="s">
        <v>82</v>
      </c>
      <c r="B19" s="58"/>
      <c r="C19" s="65">
        <f>C20+C30</f>
        <v>0</v>
      </c>
      <c r="D19" s="67">
        <f>D20+D30</f>
        <v>0</v>
      </c>
      <c r="E19" s="7"/>
    </row>
    <row r="20" spans="1:5" ht="11.25" customHeight="1">
      <c r="A20" s="32" t="s">
        <v>80</v>
      </c>
      <c r="B20" s="58"/>
      <c r="C20" s="65">
        <f>C21+C22+C25+C28+C29</f>
        <v>0</v>
      </c>
      <c r="D20" s="67">
        <f>D21+D22+D25+D28+D29</f>
        <v>0</v>
      </c>
      <c r="E20" s="7"/>
    </row>
    <row r="21" spans="1:5" ht="11.25" customHeight="1">
      <c r="A21" s="32" t="s">
        <v>83</v>
      </c>
      <c r="B21" s="58"/>
      <c r="C21" s="211"/>
      <c r="D21" s="212"/>
      <c r="E21" s="7"/>
    </row>
    <row r="22" spans="1:5" ht="11.25" customHeight="1">
      <c r="A22" s="32" t="s">
        <v>84</v>
      </c>
      <c r="B22" s="58"/>
      <c r="C22" s="65">
        <f>C23+C24</f>
        <v>0</v>
      </c>
      <c r="D22" s="67">
        <f>D23+D24</f>
        <v>0</v>
      </c>
      <c r="E22" s="7"/>
    </row>
    <row r="23" spans="1:5" ht="11.25" customHeight="1">
      <c r="A23" s="32" t="s">
        <v>85</v>
      </c>
      <c r="B23" s="58"/>
      <c r="C23" s="211"/>
      <c r="D23" s="212"/>
      <c r="E23" s="7"/>
    </row>
    <row r="24" spans="1:5" ht="11.25" customHeight="1">
      <c r="A24" s="32" t="s">
        <v>86</v>
      </c>
      <c r="B24" s="58"/>
      <c r="C24" s="211"/>
      <c r="D24" s="212"/>
      <c r="E24" s="7"/>
    </row>
    <row r="25" spans="1:5" ht="11.25" customHeight="1">
      <c r="A25" s="32" t="s">
        <v>87</v>
      </c>
      <c r="B25" s="58"/>
      <c r="C25" s="65">
        <f>C26+C27</f>
        <v>0</v>
      </c>
      <c r="D25" s="67">
        <f>D26+D27</f>
        <v>0</v>
      </c>
      <c r="E25" s="7"/>
    </row>
    <row r="26" spans="1:5" ht="11.25" customHeight="1">
      <c r="A26" s="32" t="s">
        <v>88</v>
      </c>
      <c r="B26" s="58"/>
      <c r="C26" s="211"/>
      <c r="D26" s="213"/>
      <c r="E26" s="7"/>
    </row>
    <row r="27" spans="1:5" ht="11.25" customHeight="1">
      <c r="A27" s="32" t="s">
        <v>89</v>
      </c>
      <c r="B27" s="58"/>
      <c r="C27" s="211"/>
      <c r="D27" s="213"/>
      <c r="E27" s="7"/>
    </row>
    <row r="28" spans="1:5" ht="11.25" customHeight="1">
      <c r="A28" s="32" t="s">
        <v>90</v>
      </c>
      <c r="B28" s="58"/>
      <c r="C28" s="211"/>
      <c r="D28" s="213"/>
      <c r="E28" s="7"/>
    </row>
    <row r="29" spans="1:5" ht="11.25" customHeight="1">
      <c r="A29" s="32" t="s">
        <v>91</v>
      </c>
      <c r="B29" s="58"/>
      <c r="C29" s="211"/>
      <c r="D29" s="213"/>
      <c r="E29" s="7"/>
    </row>
    <row r="30" spans="1:5" ht="11.25" customHeight="1">
      <c r="A30" s="32" t="s">
        <v>81</v>
      </c>
      <c r="B30" s="58"/>
      <c r="C30" s="211"/>
      <c r="D30" s="213"/>
      <c r="E30" s="7"/>
    </row>
    <row r="31" spans="1:5" ht="11.25" customHeight="1">
      <c r="A31" s="33" t="s">
        <v>92</v>
      </c>
      <c r="B31" s="59"/>
      <c r="C31" s="214"/>
      <c r="D31" s="215"/>
      <c r="E31" s="7"/>
    </row>
    <row r="32" spans="1:5" ht="11.25" customHeight="1">
      <c r="A32" s="68" t="s">
        <v>93</v>
      </c>
      <c r="B32" s="57"/>
      <c r="C32" s="66">
        <f>C33+C39+C40+C41</f>
        <v>0</v>
      </c>
      <c r="D32" s="66">
        <f>D33+D39+D40+D41</f>
        <v>0</v>
      </c>
      <c r="E32" s="7"/>
    </row>
    <row r="33" spans="1:5" ht="11.25" customHeight="1">
      <c r="A33" s="32" t="s">
        <v>33</v>
      </c>
      <c r="B33" s="58"/>
      <c r="C33" s="67">
        <f>C34+C35+C38</f>
        <v>0</v>
      </c>
      <c r="D33" s="67">
        <f>D34+D35+D38</f>
        <v>0</v>
      </c>
      <c r="E33" s="7"/>
    </row>
    <row r="34" spans="1:5" ht="11.25" customHeight="1">
      <c r="A34" s="32" t="s">
        <v>94</v>
      </c>
      <c r="B34" s="58"/>
      <c r="C34" s="212"/>
      <c r="D34" s="212"/>
      <c r="E34" s="7"/>
    </row>
    <row r="35" spans="1:5" ht="11.25" customHeight="1">
      <c r="A35" s="32" t="s">
        <v>30</v>
      </c>
      <c r="B35" s="58"/>
      <c r="C35" s="116">
        <f>C36+C37</f>
        <v>0</v>
      </c>
      <c r="D35" s="67">
        <f>D36+D37</f>
        <v>0</v>
      </c>
      <c r="E35" s="7"/>
    </row>
    <row r="36" spans="1:5" ht="11.25" customHeight="1">
      <c r="A36" s="32" t="s">
        <v>95</v>
      </c>
      <c r="B36" s="58"/>
      <c r="C36" s="212"/>
      <c r="D36" s="216"/>
      <c r="E36" s="7"/>
    </row>
    <row r="37" spans="1:5" ht="11.25" customHeight="1">
      <c r="A37" s="32" t="s">
        <v>24</v>
      </c>
      <c r="B37" s="58"/>
      <c r="C37" s="212"/>
      <c r="D37" s="216"/>
      <c r="E37" s="7"/>
    </row>
    <row r="38" spans="1:5" ht="11.25" customHeight="1">
      <c r="A38" s="32" t="s">
        <v>31</v>
      </c>
      <c r="B38" s="58"/>
      <c r="C38" s="212"/>
      <c r="D38" s="216"/>
      <c r="E38" s="7"/>
    </row>
    <row r="39" spans="1:5" ht="11.25" customHeight="1">
      <c r="A39" s="32" t="s">
        <v>96</v>
      </c>
      <c r="B39" s="58"/>
      <c r="C39" s="212"/>
      <c r="D39" s="216"/>
      <c r="E39" s="7"/>
    </row>
    <row r="40" spans="1:5" ht="11.25" customHeight="1">
      <c r="A40" s="32" t="s">
        <v>97</v>
      </c>
      <c r="B40" s="58"/>
      <c r="C40" s="212"/>
      <c r="D40" s="216"/>
      <c r="E40" s="7"/>
    </row>
    <row r="41" spans="1:5" ht="11.25" customHeight="1">
      <c r="A41" s="85" t="s">
        <v>195</v>
      </c>
      <c r="B41" s="59"/>
      <c r="C41" s="217"/>
      <c r="D41" s="218"/>
      <c r="E41" s="7"/>
    </row>
    <row r="42" spans="1:5" ht="11.25" customHeight="1">
      <c r="A42" s="384"/>
      <c r="B42" s="384"/>
      <c r="C42" s="384"/>
      <c r="E42" s="7"/>
    </row>
    <row r="43" spans="1:5" ht="11.25" customHeight="1">
      <c r="A43" s="390" t="s">
        <v>98</v>
      </c>
      <c r="B43" s="391"/>
      <c r="C43" s="392" t="s">
        <v>3</v>
      </c>
      <c r="D43" s="153" t="s">
        <v>99</v>
      </c>
      <c r="E43" s="7"/>
    </row>
    <row r="44" spans="1:5" ht="11.25" customHeight="1">
      <c r="A44" s="387"/>
      <c r="B44" s="388"/>
      <c r="C44" s="393"/>
      <c r="D44" s="151" t="s">
        <v>100</v>
      </c>
      <c r="E44" s="7"/>
    </row>
    <row r="45" spans="1:5" ht="11.25" customHeight="1">
      <c r="A45" s="389" t="s">
        <v>101</v>
      </c>
      <c r="B45" s="389"/>
      <c r="C45" s="219"/>
      <c r="D45" s="152" t="s">
        <v>152</v>
      </c>
      <c r="E45" s="7"/>
    </row>
    <row r="46" spans="1:5" ht="11.25" customHeight="1">
      <c r="A46" s="389" t="s">
        <v>223</v>
      </c>
      <c r="B46" s="389"/>
      <c r="C46" s="219"/>
      <c r="D46" s="204"/>
      <c r="E46" s="7"/>
    </row>
    <row r="47" spans="1:5" ht="11.25" customHeight="1">
      <c r="A47" s="41" t="s">
        <v>201</v>
      </c>
      <c r="B47" s="41"/>
      <c r="C47" s="219"/>
      <c r="D47" s="204"/>
      <c r="E47" s="7"/>
    </row>
    <row r="48" spans="1:5" ht="11.25" customHeight="1">
      <c r="A48" s="41" t="s">
        <v>202</v>
      </c>
      <c r="B48" s="41"/>
      <c r="C48" s="219"/>
      <c r="D48" s="204"/>
      <c r="E48" s="7"/>
    </row>
    <row r="49" spans="1:5" ht="11.25" customHeight="1">
      <c r="A49" s="389" t="s">
        <v>126</v>
      </c>
      <c r="B49" s="389"/>
      <c r="C49" s="62">
        <f>D15+C46</f>
        <v>0</v>
      </c>
      <c r="D49" s="204"/>
      <c r="E49" s="7"/>
    </row>
    <row r="50" spans="1:5" ht="11.25" customHeight="1">
      <c r="A50" s="389" t="s">
        <v>102</v>
      </c>
      <c r="B50" s="389"/>
      <c r="C50" s="219"/>
      <c r="D50" s="204"/>
      <c r="E50" s="7"/>
    </row>
    <row r="51" spans="1:5" ht="11.25" customHeight="1">
      <c r="A51" s="86" t="s">
        <v>193</v>
      </c>
      <c r="B51" s="41"/>
      <c r="C51" s="219"/>
      <c r="D51" s="204"/>
      <c r="E51" s="7"/>
    </row>
    <row r="52" spans="1:5" ht="11.25" customHeight="1">
      <c r="A52" s="389" t="s">
        <v>103</v>
      </c>
      <c r="B52" s="389"/>
      <c r="C52" s="220"/>
      <c r="D52" s="204"/>
      <c r="E52" s="7"/>
    </row>
    <row r="53" spans="1:5" ht="11.25" customHeight="1">
      <c r="A53" s="394" t="s">
        <v>104</v>
      </c>
      <c r="B53" s="394"/>
      <c r="C53" s="220"/>
      <c r="D53" s="204"/>
      <c r="E53" s="7"/>
    </row>
    <row r="54" spans="1:5" ht="11.25" customHeight="1">
      <c r="A54" s="60"/>
      <c r="B54" s="61"/>
      <c r="C54" s="61"/>
      <c r="D54" s="17"/>
      <c r="E54" s="7"/>
    </row>
    <row r="55" spans="1:5" ht="11.25" customHeight="1">
      <c r="A55" s="395" t="s">
        <v>127</v>
      </c>
      <c r="B55" s="395"/>
      <c r="C55" s="63">
        <f>C49+D32</f>
        <v>0</v>
      </c>
      <c r="D55" s="204"/>
      <c r="E55" s="7"/>
    </row>
    <row r="56" spans="1:4" ht="11.25" customHeight="1">
      <c r="A56" s="383" t="s">
        <v>151</v>
      </c>
      <c r="B56" s="383"/>
      <c r="C56" s="383"/>
      <c r="D56" s="239"/>
    </row>
    <row r="57" spans="1:4" ht="24.75" customHeight="1">
      <c r="A57" s="381" t="s">
        <v>197</v>
      </c>
      <c r="B57" s="382"/>
      <c r="C57" s="382"/>
      <c r="D57" s="239"/>
    </row>
    <row r="58" spans="1:4" ht="11.25" customHeight="1">
      <c r="A58" s="381" t="s">
        <v>196</v>
      </c>
      <c r="B58" s="382"/>
      <c r="C58" s="382"/>
      <c r="D58" s="239"/>
    </row>
    <row r="59" spans="1:4" ht="11.25" customHeight="1">
      <c r="A59" s="381" t="s">
        <v>105</v>
      </c>
      <c r="B59" s="381"/>
      <c r="C59" s="381"/>
      <c r="D59" s="264"/>
    </row>
    <row r="60" spans="1:4" ht="11.25" customHeight="1">
      <c r="A60" s="264"/>
      <c r="B60" s="264"/>
      <c r="C60" s="264"/>
      <c r="D60" s="264"/>
    </row>
    <row r="61" spans="1:4" ht="11.25" customHeight="1">
      <c r="A61" s="239"/>
      <c r="B61" s="239"/>
      <c r="C61" s="239"/>
      <c r="D61" s="239"/>
    </row>
    <row r="62" spans="1:4" ht="11.25" customHeight="1">
      <c r="A62" s="239"/>
      <c r="B62" s="239"/>
      <c r="C62" s="239"/>
      <c r="D62" s="239"/>
    </row>
    <row r="63" spans="1:4" ht="11.25" customHeight="1">
      <c r="A63" s="239"/>
      <c r="B63" s="239"/>
      <c r="C63" s="239"/>
      <c r="D63" s="239"/>
    </row>
  </sheetData>
  <sheetProtection password="C236" sheet="1" formatColumns="0" selectLockedCells="1"/>
  <mergeCells count="24">
    <mergeCell ref="D11:D13"/>
    <mergeCell ref="A7:D7"/>
    <mergeCell ref="A3:D3"/>
    <mergeCell ref="A4:C4"/>
    <mergeCell ref="A6:C6"/>
    <mergeCell ref="A5:C5"/>
    <mergeCell ref="A10:B14"/>
    <mergeCell ref="C11:C14"/>
    <mergeCell ref="A52:B52"/>
    <mergeCell ref="A57:C57"/>
    <mergeCell ref="A46:B46"/>
    <mergeCell ref="A49:B49"/>
    <mergeCell ref="A53:B53"/>
    <mergeCell ref="A55:B55"/>
    <mergeCell ref="A58:C58"/>
    <mergeCell ref="A59:C59"/>
    <mergeCell ref="A56:C56"/>
    <mergeCell ref="A42:C42"/>
    <mergeCell ref="C10:D10"/>
    <mergeCell ref="A44:B44"/>
    <mergeCell ref="A45:B45"/>
    <mergeCell ref="A43:B43"/>
    <mergeCell ref="C43:C44"/>
    <mergeCell ref="A50:B50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PageLayoutView="0" workbookViewId="0" topLeftCell="A10">
      <selection activeCell="A8" sqref="A8:I8"/>
    </sheetView>
  </sheetViews>
  <sheetFormatPr defaultColWidth="9.140625" defaultRowHeight="11.25" customHeight="1"/>
  <cols>
    <col min="1" max="1" width="52.140625" style="2" customWidth="1"/>
    <col min="2" max="2" width="16.57421875" style="2" customWidth="1"/>
    <col min="3" max="6" width="12.7109375" style="2" customWidth="1"/>
    <col min="7" max="7" width="19.7109375" style="2" customWidth="1"/>
    <col min="8" max="8" width="14.7109375" style="2" customWidth="1"/>
    <col min="9" max="9" width="16.57421875" style="2" customWidth="1"/>
    <col min="10" max="16384" width="9.140625" style="2" customWidth="1"/>
  </cols>
  <sheetData>
    <row r="1" spans="1:7" ht="15.75">
      <c r="A1" s="401" t="s">
        <v>222</v>
      </c>
      <c r="B1" s="401"/>
      <c r="C1" s="401"/>
      <c r="D1" s="401"/>
      <c r="E1" s="401"/>
      <c r="F1" s="401"/>
      <c r="G1" s="401"/>
    </row>
    <row r="2" spans="1:7" ht="11.25" customHeight="1">
      <c r="A2" s="402"/>
      <c r="B2" s="402"/>
      <c r="C2" s="402"/>
      <c r="D2" s="402"/>
      <c r="E2" s="402"/>
      <c r="F2" s="402"/>
      <c r="G2" s="402"/>
    </row>
    <row r="3" spans="1:9" ht="11.25" customHeight="1">
      <c r="A3" s="404" t="s">
        <v>350</v>
      </c>
      <c r="B3" s="404"/>
      <c r="C3" s="404"/>
      <c r="D3" s="404"/>
      <c r="E3" s="404"/>
      <c r="F3" s="404"/>
      <c r="G3" s="404"/>
      <c r="H3" s="404"/>
      <c r="I3" s="404"/>
    </row>
    <row r="4" spans="1:9" ht="11.25" customHeight="1">
      <c r="A4" s="404" t="s">
        <v>351</v>
      </c>
      <c r="B4" s="404"/>
      <c r="C4" s="404"/>
      <c r="D4" s="404"/>
      <c r="E4" s="404"/>
      <c r="F4" s="404"/>
      <c r="G4" s="404"/>
      <c r="H4" s="404"/>
      <c r="I4" s="404"/>
    </row>
    <row r="5" spans="1:7" ht="11.25" customHeight="1">
      <c r="A5" s="35" t="s">
        <v>0</v>
      </c>
      <c r="B5" s="35"/>
      <c r="C5" s="35"/>
      <c r="D5" s="35"/>
      <c r="E5" s="35"/>
      <c r="F5" s="35"/>
      <c r="G5" s="35"/>
    </row>
    <row r="6" spans="1:7" ht="11.25" customHeight="1">
      <c r="A6" s="403" t="s">
        <v>209</v>
      </c>
      <c r="B6" s="403"/>
      <c r="C6" s="403"/>
      <c r="D6" s="403"/>
      <c r="E6" s="403"/>
      <c r="F6" s="403"/>
      <c r="G6" s="403"/>
    </row>
    <row r="7" spans="1:7" ht="11.25" customHeight="1">
      <c r="A7" s="402" t="s">
        <v>4</v>
      </c>
      <c r="B7" s="402"/>
      <c r="C7" s="402"/>
      <c r="D7" s="402"/>
      <c r="E7" s="402"/>
      <c r="F7" s="402"/>
      <c r="G7" s="402"/>
    </row>
    <row r="8" spans="1:9" ht="11.25" customHeight="1">
      <c r="A8" s="404" t="s">
        <v>354</v>
      </c>
      <c r="B8" s="404"/>
      <c r="C8" s="404"/>
      <c r="D8" s="404"/>
      <c r="E8" s="404"/>
      <c r="F8" s="404"/>
      <c r="G8" s="404"/>
      <c r="H8" s="404"/>
      <c r="I8" s="404"/>
    </row>
    <row r="9" spans="1:7" ht="11.25" customHeight="1">
      <c r="A9" s="406"/>
      <c r="B9" s="406"/>
      <c r="C9" s="406"/>
      <c r="D9" s="406"/>
      <c r="E9" s="406"/>
      <c r="F9" s="406"/>
      <c r="G9" s="406"/>
    </row>
    <row r="10" spans="1:9" ht="11.25" customHeight="1">
      <c r="A10" s="407" t="s">
        <v>198</v>
      </c>
      <c r="B10" s="407"/>
      <c r="C10" s="408"/>
      <c r="D10" s="70"/>
      <c r="E10" s="70"/>
      <c r="F10" s="70"/>
      <c r="I10" s="69">
        <v>1</v>
      </c>
    </row>
    <row r="11" spans="1:9" ht="15" customHeight="1">
      <c r="A11" s="409" t="s">
        <v>238</v>
      </c>
      <c r="B11" s="396" t="s">
        <v>153</v>
      </c>
      <c r="C11" s="412" t="s">
        <v>8</v>
      </c>
      <c r="D11" s="413"/>
      <c r="E11" s="413"/>
      <c r="F11" s="414"/>
      <c r="G11" s="410" t="s">
        <v>131</v>
      </c>
      <c r="H11" s="396" t="s">
        <v>213</v>
      </c>
      <c r="I11" s="405" t="s">
        <v>132</v>
      </c>
    </row>
    <row r="12" spans="1:9" ht="24.75" customHeight="1">
      <c r="A12" s="409"/>
      <c r="B12" s="397"/>
      <c r="C12" s="405" t="s">
        <v>210</v>
      </c>
      <c r="D12" s="405"/>
      <c r="E12" s="396" t="s">
        <v>212</v>
      </c>
      <c r="F12" s="396" t="s">
        <v>211</v>
      </c>
      <c r="G12" s="411"/>
      <c r="H12" s="397"/>
      <c r="I12" s="405"/>
    </row>
    <row r="13" spans="1:9" ht="26.25" customHeight="1">
      <c r="A13" s="409"/>
      <c r="B13" s="397"/>
      <c r="C13" s="157" t="s">
        <v>133</v>
      </c>
      <c r="D13" s="157" t="s">
        <v>14</v>
      </c>
      <c r="E13" s="397"/>
      <c r="F13" s="397"/>
      <c r="G13" s="411"/>
      <c r="H13" s="397"/>
      <c r="I13" s="405"/>
    </row>
    <row r="14" spans="1:9" ht="15.75" customHeight="1">
      <c r="A14" s="409"/>
      <c r="B14" s="158" t="s">
        <v>67</v>
      </c>
      <c r="C14" s="159" t="s">
        <v>68</v>
      </c>
      <c r="D14" s="159" t="s">
        <v>216</v>
      </c>
      <c r="E14" s="159" t="s">
        <v>214</v>
      </c>
      <c r="F14" s="221" t="s">
        <v>215</v>
      </c>
      <c r="G14" s="222" t="s">
        <v>217</v>
      </c>
      <c r="H14" s="400"/>
      <c r="I14" s="405"/>
    </row>
    <row r="15" spans="1:9" ht="11.25" customHeight="1">
      <c r="A15" s="88" t="s">
        <v>128</v>
      </c>
      <c r="B15" s="223">
        <f>SUM(B16:B21)</f>
        <v>4702.24</v>
      </c>
      <c r="C15" s="223">
        <f aca="true" t="shared" si="0" ref="C15:I15">SUM(C16:C21)</f>
        <v>0</v>
      </c>
      <c r="D15" s="223">
        <f t="shared" si="0"/>
        <v>4648.68</v>
      </c>
      <c r="E15" s="223">
        <f t="shared" si="0"/>
        <v>0</v>
      </c>
      <c r="F15" s="223">
        <f t="shared" si="0"/>
        <v>0</v>
      </c>
      <c r="G15" s="223">
        <f t="shared" si="0"/>
        <v>53.56</v>
      </c>
      <c r="H15" s="223">
        <f t="shared" si="0"/>
        <v>0</v>
      </c>
      <c r="I15" s="223">
        <f t="shared" si="0"/>
        <v>0</v>
      </c>
    </row>
    <row r="16" spans="1:9" ht="11.25" customHeight="1">
      <c r="A16" s="225" t="s">
        <v>357</v>
      </c>
      <c r="B16" s="226">
        <v>4702.24</v>
      </c>
      <c r="C16" s="227">
        <v>0</v>
      </c>
      <c r="D16" s="227">
        <v>4648.68</v>
      </c>
      <c r="E16" s="227">
        <v>0</v>
      </c>
      <c r="F16" s="227">
        <v>0</v>
      </c>
      <c r="G16" s="228">
        <v>53.56</v>
      </c>
      <c r="H16" s="229" t="s">
        <v>152</v>
      </c>
      <c r="I16" s="229">
        <f>G1653</f>
        <v>0</v>
      </c>
    </row>
    <row r="17" spans="1:9" ht="11.25" customHeight="1">
      <c r="A17" s="230" t="s">
        <v>218</v>
      </c>
      <c r="B17" s="226"/>
      <c r="C17" s="227"/>
      <c r="D17" s="227"/>
      <c r="E17" s="227"/>
      <c r="F17" s="227"/>
      <c r="G17" s="228"/>
      <c r="H17" s="229"/>
      <c r="I17" s="229"/>
    </row>
    <row r="18" spans="1:9" ht="11.25" customHeight="1">
      <c r="A18" s="230" t="s">
        <v>218</v>
      </c>
      <c r="B18" s="226"/>
      <c r="C18" s="227"/>
      <c r="D18" s="227"/>
      <c r="E18" s="227"/>
      <c r="F18" s="227"/>
      <c r="G18" s="228"/>
      <c r="H18" s="229"/>
      <c r="I18" s="229"/>
    </row>
    <row r="19" spans="1:9" ht="11.25" customHeight="1">
      <c r="A19" s="230" t="s">
        <v>219</v>
      </c>
      <c r="B19" s="226"/>
      <c r="C19" s="227"/>
      <c r="D19" s="227"/>
      <c r="E19" s="227"/>
      <c r="F19" s="227"/>
      <c r="G19" s="228"/>
      <c r="H19" s="229"/>
      <c r="I19" s="229"/>
    </row>
    <row r="20" spans="1:9" ht="11.25" customHeight="1">
      <c r="A20" s="230" t="s">
        <v>219</v>
      </c>
      <c r="B20" s="226"/>
      <c r="C20" s="227"/>
      <c r="D20" s="227"/>
      <c r="E20" s="227"/>
      <c r="F20" s="227"/>
      <c r="G20" s="228"/>
      <c r="H20" s="229"/>
      <c r="I20" s="229"/>
    </row>
    <row r="21" spans="1:9" ht="11.25" customHeight="1">
      <c r="A21" s="231" t="s">
        <v>219</v>
      </c>
      <c r="B21" s="226"/>
      <c r="C21" s="227"/>
      <c r="D21" s="227"/>
      <c r="E21" s="227"/>
      <c r="F21" s="227"/>
      <c r="G21" s="228"/>
      <c r="H21" s="229"/>
      <c r="I21" s="229"/>
    </row>
    <row r="22" spans="1:9" s="20" customFormat="1" ht="11.25" customHeight="1">
      <c r="A22" s="87" t="s">
        <v>129</v>
      </c>
      <c r="B22" s="223">
        <f>SUM(B23:B28)</f>
        <v>0</v>
      </c>
      <c r="C22" s="223">
        <f aca="true" t="shared" si="1" ref="C22:I22">SUM(C23:C28)</f>
        <v>0</v>
      </c>
      <c r="D22" s="223">
        <f t="shared" si="1"/>
        <v>0</v>
      </c>
      <c r="E22" s="223">
        <f t="shared" si="1"/>
        <v>0</v>
      </c>
      <c r="F22" s="223">
        <f t="shared" si="1"/>
        <v>0</v>
      </c>
      <c r="G22" s="223">
        <f t="shared" si="1"/>
        <v>0</v>
      </c>
      <c r="H22" s="223">
        <f t="shared" si="1"/>
        <v>0</v>
      </c>
      <c r="I22" s="223">
        <f t="shared" si="1"/>
        <v>0</v>
      </c>
    </row>
    <row r="23" spans="1:9" s="20" customFormat="1" ht="11.25" customHeight="1">
      <c r="A23" s="225" t="s">
        <v>220</v>
      </c>
      <c r="B23" s="232"/>
      <c r="C23" s="232"/>
      <c r="D23" s="233"/>
      <c r="E23" s="233"/>
      <c r="F23" s="233"/>
      <c r="G23" s="234"/>
      <c r="H23" s="229"/>
      <c r="I23" s="229"/>
    </row>
    <row r="24" spans="1:9" s="20" customFormat="1" ht="11.25" customHeight="1">
      <c r="A24" s="230" t="s">
        <v>220</v>
      </c>
      <c r="B24" s="232"/>
      <c r="C24" s="232"/>
      <c r="D24" s="233"/>
      <c r="E24" s="233"/>
      <c r="F24" s="233"/>
      <c r="G24" s="234"/>
      <c r="H24" s="229"/>
      <c r="I24" s="229"/>
    </row>
    <row r="25" spans="1:9" s="20" customFormat="1" ht="11.25" customHeight="1">
      <c r="A25" s="230" t="s">
        <v>220</v>
      </c>
      <c r="B25" s="232"/>
      <c r="C25" s="232"/>
      <c r="D25" s="233"/>
      <c r="E25" s="233"/>
      <c r="F25" s="233"/>
      <c r="G25" s="234"/>
      <c r="H25" s="229"/>
      <c r="I25" s="229"/>
    </row>
    <row r="26" spans="1:9" s="20" customFormat="1" ht="11.25" customHeight="1">
      <c r="A26" s="230" t="s">
        <v>219</v>
      </c>
      <c r="B26" s="232"/>
      <c r="C26" s="232"/>
      <c r="D26" s="233"/>
      <c r="E26" s="233"/>
      <c r="F26" s="233"/>
      <c r="G26" s="234"/>
      <c r="H26" s="229"/>
      <c r="I26" s="229"/>
    </row>
    <row r="27" spans="1:9" s="20" customFormat="1" ht="11.25" customHeight="1">
      <c r="A27" s="230" t="s">
        <v>219</v>
      </c>
      <c r="B27" s="232"/>
      <c r="C27" s="232"/>
      <c r="D27" s="233"/>
      <c r="E27" s="233"/>
      <c r="F27" s="233"/>
      <c r="G27" s="234"/>
      <c r="H27" s="229"/>
      <c r="I27" s="229"/>
    </row>
    <row r="28" spans="1:9" s="20" customFormat="1" ht="11.25" customHeight="1">
      <c r="A28" s="231" t="s">
        <v>219</v>
      </c>
      <c r="B28" s="232"/>
      <c r="C28" s="232"/>
      <c r="D28" s="233"/>
      <c r="E28" s="233"/>
      <c r="F28" s="233"/>
      <c r="G28" s="234"/>
      <c r="H28" s="229"/>
      <c r="I28" s="229"/>
    </row>
    <row r="29" spans="1:9" s="20" customFormat="1" ht="11.25" customHeight="1">
      <c r="A29" s="111" t="s">
        <v>130</v>
      </c>
      <c r="B29" s="224">
        <f>+B15+B22</f>
        <v>4702.24</v>
      </c>
      <c r="C29" s="224">
        <f aca="true" t="shared" si="2" ref="C29:I29">+C15+C22</f>
        <v>0</v>
      </c>
      <c r="D29" s="224">
        <f t="shared" si="2"/>
        <v>4648.68</v>
      </c>
      <c r="E29" s="224">
        <f t="shared" si="2"/>
        <v>0</v>
      </c>
      <c r="F29" s="224">
        <f t="shared" si="2"/>
        <v>0</v>
      </c>
      <c r="G29" s="224">
        <f t="shared" si="2"/>
        <v>53.56</v>
      </c>
      <c r="H29" s="224">
        <f t="shared" si="2"/>
        <v>0</v>
      </c>
      <c r="I29" s="224">
        <f t="shared" si="2"/>
        <v>0</v>
      </c>
    </row>
    <row r="30" spans="1:9" ht="11.25" customHeight="1">
      <c r="A30" s="70"/>
      <c r="B30" s="113"/>
      <c r="C30" s="113"/>
      <c r="D30" s="113"/>
      <c r="E30" s="113"/>
      <c r="F30" s="113"/>
      <c r="G30" s="114"/>
      <c r="H30" s="115"/>
      <c r="I30" s="115"/>
    </row>
    <row r="31" spans="1:9" s="20" customFormat="1" ht="12" customHeight="1">
      <c r="A31" s="112" t="s">
        <v>221</v>
      </c>
      <c r="B31" s="235"/>
      <c r="C31" s="235"/>
      <c r="D31" s="236"/>
      <c r="E31" s="236"/>
      <c r="F31" s="236"/>
      <c r="G31" s="237"/>
      <c r="H31" s="238"/>
      <c r="I31" s="238"/>
    </row>
    <row r="32" spans="1:7" ht="11.25" customHeight="1">
      <c r="A32" s="117" t="s">
        <v>151</v>
      </c>
      <c r="B32" s="117"/>
      <c r="C32" s="117"/>
      <c r="D32" s="70"/>
      <c r="E32" s="70"/>
      <c r="F32" s="70"/>
      <c r="G32" s="35"/>
    </row>
    <row r="33" spans="1:7" ht="11.25" customHeight="1">
      <c r="A33" s="402" t="s">
        <v>204</v>
      </c>
      <c r="B33" s="402"/>
      <c r="C33" s="402"/>
      <c r="D33" s="35"/>
      <c r="E33" s="35"/>
      <c r="F33" s="35"/>
      <c r="G33" s="35"/>
    </row>
    <row r="34" spans="1:7" ht="14.25" customHeight="1">
      <c r="A34" s="141" t="s">
        <v>206</v>
      </c>
      <c r="B34" s="36"/>
      <c r="C34" s="4"/>
      <c r="D34" s="4"/>
      <c r="E34" s="4"/>
      <c r="F34" s="4"/>
      <c r="G34" s="4"/>
    </row>
    <row r="35" spans="2:7" ht="11.25" customHeight="1">
      <c r="B35" s="36"/>
      <c r="C35" s="4"/>
      <c r="D35" s="4"/>
      <c r="E35" s="4"/>
      <c r="F35" s="4"/>
      <c r="G35" s="4"/>
    </row>
    <row r="36" spans="1:7" ht="11.25" customHeight="1">
      <c r="A36" s="37"/>
      <c r="B36" s="29"/>
      <c r="C36" s="37"/>
      <c r="D36" s="37"/>
      <c r="E36" s="37"/>
      <c r="F36" s="37"/>
      <c r="G36" s="4"/>
    </row>
    <row r="37" spans="1:7" ht="11.25" customHeight="1">
      <c r="A37" s="24"/>
      <c r="B37" s="36"/>
      <c r="C37" s="24"/>
      <c r="D37" s="24"/>
      <c r="E37" s="24"/>
      <c r="F37" s="24"/>
      <c r="G37" s="4"/>
    </row>
    <row r="38" spans="1:7" ht="11.25" customHeight="1">
      <c r="A38" s="24"/>
      <c r="B38" s="4"/>
      <c r="C38" s="4"/>
      <c r="D38" s="4"/>
      <c r="E38" s="4"/>
      <c r="F38" s="4"/>
      <c r="G38" s="4"/>
    </row>
    <row r="39" spans="1:7" ht="11.25" customHeight="1">
      <c r="A39" s="24"/>
      <c r="B39" s="4"/>
      <c r="C39" s="4"/>
      <c r="D39" s="4"/>
      <c r="E39" s="4"/>
      <c r="F39" s="4"/>
      <c r="G39" s="4"/>
    </row>
    <row r="40" spans="1:7" s="7" customFormat="1" ht="11.25" customHeight="1">
      <c r="A40" s="24"/>
      <c r="B40" s="4"/>
      <c r="C40" s="4"/>
      <c r="D40" s="4"/>
      <c r="E40" s="4"/>
      <c r="F40" s="4"/>
      <c r="G40" s="4"/>
    </row>
    <row r="41" spans="1:7" ht="11.25" customHeight="1">
      <c r="A41" s="5"/>
      <c r="B41" s="1"/>
      <c r="C41" s="1"/>
      <c r="D41" s="1"/>
      <c r="E41" s="1"/>
      <c r="F41" s="1"/>
      <c r="G41" s="1"/>
    </row>
  </sheetData>
  <sheetProtection password="C236" sheet="1" formatColumns="0" selectLockedCells="1"/>
  <mergeCells count="19">
    <mergeCell ref="A4:I4"/>
    <mergeCell ref="A3:I3"/>
    <mergeCell ref="C12:D12"/>
    <mergeCell ref="E12:E13"/>
    <mergeCell ref="F12:F13"/>
    <mergeCell ref="A7:G7"/>
    <mergeCell ref="B11:B13"/>
    <mergeCell ref="G11:G13"/>
    <mergeCell ref="C11:F11"/>
    <mergeCell ref="A1:G1"/>
    <mergeCell ref="A2:G2"/>
    <mergeCell ref="A6:G6"/>
    <mergeCell ref="A8:I8"/>
    <mergeCell ref="A33:C33"/>
    <mergeCell ref="I11:I14"/>
    <mergeCell ref="H11:H14"/>
    <mergeCell ref="A9:G9"/>
    <mergeCell ref="A10:C10"/>
    <mergeCell ref="A11:A14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zoomScalePageLayoutView="0" workbookViewId="0" topLeftCell="A1">
      <selection activeCell="A8" sqref="A8:C8"/>
    </sheetView>
  </sheetViews>
  <sheetFormatPr defaultColWidth="9.140625" defaultRowHeight="11.25" customHeight="1"/>
  <cols>
    <col min="1" max="1" width="63.140625" style="1" bestFit="1" customWidth="1"/>
    <col min="2" max="2" width="32.57421875" style="1" customWidth="1"/>
    <col min="3" max="3" width="40.57421875" style="1" bestFit="1" customWidth="1"/>
    <col min="4" max="16384" width="9.140625" style="1" customWidth="1"/>
  </cols>
  <sheetData>
    <row r="1" ht="15.75">
      <c r="A1" s="76" t="s">
        <v>106</v>
      </c>
    </row>
    <row r="2" ht="11.25" customHeight="1">
      <c r="A2" s="20"/>
    </row>
    <row r="3" spans="1:3" ht="11.25" customHeight="1">
      <c r="A3" s="423" t="s">
        <v>350</v>
      </c>
      <c r="B3" s="423"/>
      <c r="C3" s="423"/>
    </row>
    <row r="4" spans="1:3" ht="11.25" customHeight="1">
      <c r="A4" s="423" t="s">
        <v>358</v>
      </c>
      <c r="B4" s="423"/>
      <c r="C4" s="423"/>
    </row>
    <row r="5" spans="1:3" ht="11.25" customHeight="1">
      <c r="A5" s="338" t="s">
        <v>0</v>
      </c>
      <c r="B5" s="338"/>
      <c r="C5" s="338"/>
    </row>
    <row r="6" spans="1:3" s="3" customFormat="1" ht="11.25" customHeight="1">
      <c r="A6" s="339" t="s">
        <v>107</v>
      </c>
      <c r="B6" s="339"/>
      <c r="C6" s="339"/>
    </row>
    <row r="7" spans="1:3" s="3" customFormat="1" ht="11.25" customHeight="1">
      <c r="A7" s="338" t="s">
        <v>4</v>
      </c>
      <c r="B7" s="338"/>
      <c r="C7" s="338"/>
    </row>
    <row r="8" spans="1:3" s="3" customFormat="1" ht="11.25" customHeight="1">
      <c r="A8" s="423" t="s">
        <v>369</v>
      </c>
      <c r="B8" s="423"/>
      <c r="C8" s="423"/>
    </row>
    <row r="9" spans="1:3" ht="11.25" customHeight="1">
      <c r="A9" s="21"/>
      <c r="B9" s="21"/>
      <c r="C9" s="21"/>
    </row>
    <row r="10" spans="1:3" ht="11.25" customHeight="1">
      <c r="A10" s="1" t="s">
        <v>199</v>
      </c>
      <c r="C10" s="19">
        <v>1</v>
      </c>
    </row>
    <row r="11" spans="1:3" ht="11.25" customHeight="1">
      <c r="A11" s="118" t="s">
        <v>224</v>
      </c>
      <c r="B11" s="417" t="s">
        <v>225</v>
      </c>
      <c r="C11" s="418"/>
    </row>
    <row r="12" spans="1:3" ht="11.25" customHeight="1">
      <c r="A12" s="13" t="s">
        <v>226</v>
      </c>
      <c r="B12" s="419">
        <v>157868177.54</v>
      </c>
      <c r="C12" s="420"/>
    </row>
    <row r="13" ht="11.25" customHeight="1">
      <c r="C13" s="19"/>
    </row>
    <row r="14" spans="1:3" ht="11.25" customHeight="1">
      <c r="A14" s="89" t="s">
        <v>16</v>
      </c>
      <c r="B14" s="79" t="s">
        <v>3</v>
      </c>
      <c r="C14" s="154" t="s">
        <v>9</v>
      </c>
    </row>
    <row r="15" spans="1:3" ht="11.25" customHeight="1">
      <c r="A15" s="9" t="s">
        <v>71</v>
      </c>
      <c r="B15" s="242">
        <v>2106684.27</v>
      </c>
      <c r="C15" s="243">
        <v>1.33</v>
      </c>
    </row>
    <row r="16" spans="1:3" ht="11.25" customHeight="1">
      <c r="A16" s="9" t="s">
        <v>37</v>
      </c>
      <c r="B16" s="242">
        <v>9472090.65</v>
      </c>
      <c r="C16" s="243">
        <v>6</v>
      </c>
    </row>
    <row r="17" spans="1:3" ht="11.25" customHeight="1">
      <c r="A17" s="22" t="s">
        <v>52</v>
      </c>
      <c r="B17" s="244">
        <v>8998486.12</v>
      </c>
      <c r="C17" s="245">
        <v>5.7</v>
      </c>
    </row>
    <row r="18" spans="1:3" ht="11.25" customHeight="1">
      <c r="A18" s="4"/>
      <c r="B18" s="4"/>
      <c r="C18" s="4"/>
    </row>
    <row r="19" spans="1:3" ht="11.25" customHeight="1">
      <c r="A19" s="89" t="s">
        <v>112</v>
      </c>
      <c r="B19" s="79" t="s">
        <v>3</v>
      </c>
      <c r="C19" s="154" t="s">
        <v>9</v>
      </c>
    </row>
    <row r="20" spans="1:3" ht="11.25" customHeight="1">
      <c r="A20" s="9" t="s">
        <v>10</v>
      </c>
      <c r="B20" s="242">
        <v>0</v>
      </c>
      <c r="C20" s="243">
        <v>0</v>
      </c>
    </row>
    <row r="21" spans="1:3" ht="11.25" customHeight="1">
      <c r="A21" s="22" t="s">
        <v>15</v>
      </c>
      <c r="B21" s="244">
        <v>0</v>
      </c>
      <c r="C21" s="245">
        <v>0</v>
      </c>
    </row>
    <row r="22" spans="1:3" ht="11.25" customHeight="1">
      <c r="A22" s="4"/>
      <c r="B22" s="4"/>
      <c r="C22" s="4"/>
    </row>
    <row r="23" spans="1:3" ht="11.25" customHeight="1">
      <c r="A23" s="89" t="s">
        <v>18</v>
      </c>
      <c r="B23" s="79" t="s">
        <v>3</v>
      </c>
      <c r="C23" s="154" t="s">
        <v>9</v>
      </c>
    </row>
    <row r="24" spans="1:3" ht="11.25" customHeight="1">
      <c r="A24" s="9" t="s">
        <v>134</v>
      </c>
      <c r="B24" s="242">
        <v>0</v>
      </c>
      <c r="C24" s="243">
        <v>0</v>
      </c>
    </row>
    <row r="25" spans="1:3" ht="11.25" customHeight="1">
      <c r="A25" s="22" t="s">
        <v>15</v>
      </c>
      <c r="B25" s="244">
        <v>0</v>
      </c>
      <c r="C25" s="245">
        <v>0</v>
      </c>
    </row>
    <row r="26" spans="1:3" ht="11.25" customHeight="1">
      <c r="A26" s="4"/>
      <c r="B26" s="4"/>
      <c r="C26" s="4"/>
    </row>
    <row r="27" spans="1:3" ht="11.25" customHeight="1">
      <c r="A27" s="89" t="s">
        <v>2</v>
      </c>
      <c r="B27" s="79" t="s">
        <v>3</v>
      </c>
      <c r="C27" s="154" t="s">
        <v>9</v>
      </c>
    </row>
    <row r="28" spans="1:3" ht="11.25" customHeight="1">
      <c r="A28" s="9" t="s">
        <v>19</v>
      </c>
      <c r="B28" s="242">
        <v>0</v>
      </c>
      <c r="C28" s="243">
        <v>0</v>
      </c>
    </row>
    <row r="29" spans="1:3" ht="11.25" customHeight="1">
      <c r="A29" s="9" t="s">
        <v>20</v>
      </c>
      <c r="B29" s="242">
        <v>0</v>
      </c>
      <c r="C29" s="243">
        <v>0</v>
      </c>
    </row>
    <row r="30" spans="1:3" ht="11.25" customHeight="1">
      <c r="A30" s="9" t="s">
        <v>75</v>
      </c>
      <c r="B30" s="242">
        <v>0</v>
      </c>
      <c r="C30" s="243">
        <v>0</v>
      </c>
    </row>
    <row r="31" spans="1:3" ht="11.25" customHeight="1">
      <c r="A31" s="22" t="s">
        <v>38</v>
      </c>
      <c r="B31" s="244">
        <v>0</v>
      </c>
      <c r="C31" s="245">
        <v>0</v>
      </c>
    </row>
    <row r="32" spans="1:3" ht="11.25" customHeight="1">
      <c r="A32" s="4"/>
      <c r="B32" s="4"/>
      <c r="C32" s="4"/>
    </row>
    <row r="33" spans="1:4" ht="11.25" customHeight="1">
      <c r="A33" s="421" t="s">
        <v>5</v>
      </c>
      <c r="B33" s="415" t="s">
        <v>136</v>
      </c>
      <c r="C33" s="415" t="s">
        <v>131</v>
      </c>
      <c r="D33" s="4"/>
    </row>
    <row r="34" spans="1:4" ht="27" customHeight="1">
      <c r="A34" s="422"/>
      <c r="B34" s="416"/>
      <c r="C34" s="416" t="s">
        <v>51</v>
      </c>
      <c r="D34" s="4"/>
    </row>
    <row r="35" spans="1:3" ht="11.25" customHeight="1">
      <c r="A35" s="14" t="s">
        <v>135</v>
      </c>
      <c r="B35" s="244"/>
      <c r="C35" s="245"/>
    </row>
    <row r="36" spans="1:3" ht="11.25" customHeight="1">
      <c r="A36" s="246" t="s">
        <v>359</v>
      </c>
      <c r="B36" s="246"/>
      <c r="C36" s="246"/>
    </row>
    <row r="37" spans="1:3" s="4" customFormat="1" ht="11.25" customHeight="1">
      <c r="A37" s="240"/>
      <c r="B37" s="240"/>
      <c r="C37" s="240"/>
    </row>
    <row r="38" spans="1:3" ht="11.25" customHeight="1">
      <c r="A38" s="247"/>
      <c r="B38" s="247"/>
      <c r="C38" s="247"/>
    </row>
    <row r="39" spans="1:3" ht="11.25" customHeight="1">
      <c r="A39" s="247"/>
      <c r="B39" s="247"/>
      <c r="C39" s="247"/>
    </row>
  </sheetData>
  <sheetProtection password="C236" sheet="1" formatColumns="0" selectLockedCells="1"/>
  <mergeCells count="11">
    <mergeCell ref="A7:C7"/>
    <mergeCell ref="B33:B34"/>
    <mergeCell ref="C33:C34"/>
    <mergeCell ref="B11:C11"/>
    <mergeCell ref="B12:C12"/>
    <mergeCell ref="A33:A34"/>
    <mergeCell ref="A3:C3"/>
    <mergeCell ref="A8:C8"/>
    <mergeCell ref="A4:C4"/>
    <mergeCell ref="A5:C5"/>
    <mergeCell ref="A6:C6"/>
  </mergeCells>
  <printOptions/>
  <pageMargins left="0.3937007874015748" right="0.3937007874015748" top="0.984251968503937" bottom="0.984251968503937" header="0" footer="0.1968503937007874"/>
  <pageSetup fitToHeight="1" fitToWidth="1"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75.28125" style="273" customWidth="1"/>
    <col min="2" max="2" width="16.00390625" style="273" customWidth="1"/>
    <col min="3" max="3" width="12.7109375" style="273" customWidth="1"/>
    <col min="4" max="4" width="14.28125" style="273" customWidth="1"/>
    <col min="5" max="5" width="15.421875" style="273" customWidth="1"/>
    <col min="6" max="7" width="9.140625" style="273" customWidth="1"/>
    <col min="8" max="9" width="12.00390625" style="273" customWidth="1"/>
    <col min="10" max="10" width="6.57421875" style="273" customWidth="1"/>
    <col min="11" max="11" width="3.00390625" style="273" customWidth="1"/>
    <col min="12" max="13" width="13.140625" style="273" customWidth="1"/>
    <col min="14" max="14" width="8.00390625" style="273" customWidth="1"/>
    <col min="15" max="16384" width="9.140625" style="273" customWidth="1"/>
  </cols>
  <sheetData>
    <row r="1" spans="1:3" s="2" customFormat="1" ht="15.75">
      <c r="A1" s="426" t="s">
        <v>348</v>
      </c>
      <c r="B1" s="426"/>
      <c r="C1" s="426"/>
    </row>
    <row r="2" spans="1:3" s="2" customFormat="1" ht="11.25" customHeight="1">
      <c r="A2" s="425"/>
      <c r="B2" s="425"/>
      <c r="C2" s="425"/>
    </row>
    <row r="3" spans="1:3" s="2" customFormat="1" ht="11.25" customHeight="1">
      <c r="A3" s="371" t="s">
        <v>355</v>
      </c>
      <c r="B3" s="371"/>
      <c r="C3" s="371"/>
    </row>
    <row r="4" spans="1:3" s="2" customFormat="1" ht="11.25" customHeight="1">
      <c r="A4" s="372" t="s">
        <v>0</v>
      </c>
      <c r="B4" s="372"/>
      <c r="C4" s="372"/>
    </row>
    <row r="5" spans="1:3" s="2" customFormat="1" ht="11.25" customHeight="1">
      <c r="A5" s="373" t="s">
        <v>11</v>
      </c>
      <c r="B5" s="373"/>
      <c r="C5" s="373"/>
    </row>
    <row r="6" spans="1:3" s="2" customFormat="1" ht="11.25" customHeight="1">
      <c r="A6" s="372" t="s">
        <v>4</v>
      </c>
      <c r="B6" s="372"/>
      <c r="C6" s="372"/>
    </row>
    <row r="7" spans="1:3" s="2" customFormat="1" ht="11.25" customHeight="1">
      <c r="A7" s="371" t="s">
        <v>368</v>
      </c>
      <c r="B7" s="371"/>
      <c r="C7" s="371"/>
    </row>
    <row r="8" spans="1:3" s="2" customFormat="1" ht="11.25" customHeight="1">
      <c r="A8" s="425"/>
      <c r="B8" s="425"/>
      <c r="C8" s="425"/>
    </row>
    <row r="9" spans="1:3" s="2" customFormat="1" ht="11.25" customHeight="1">
      <c r="A9" s="433" t="s">
        <v>347</v>
      </c>
      <c r="B9" s="433"/>
      <c r="C9" s="19">
        <v>1</v>
      </c>
    </row>
    <row r="10" spans="1:3" s="2" customFormat="1" ht="11.25" customHeight="1">
      <c r="A10" s="427" t="s">
        <v>325</v>
      </c>
      <c r="B10" s="427"/>
      <c r="C10" s="268" t="s">
        <v>3</v>
      </c>
    </row>
    <row r="11" spans="1:3" s="2" customFormat="1" ht="11.25" customHeight="1">
      <c r="A11" s="428" t="s">
        <v>326</v>
      </c>
      <c r="B11" s="428"/>
      <c r="C11" s="274">
        <v>3305119.68</v>
      </c>
    </row>
    <row r="12" spans="1:3" s="2" customFormat="1" ht="11.25" customHeight="1">
      <c r="A12" s="429" t="s">
        <v>327</v>
      </c>
      <c r="B12" s="429"/>
      <c r="C12" s="275">
        <v>0</v>
      </c>
    </row>
    <row r="13" spans="1:3" s="2" customFormat="1" ht="11.25" customHeight="1">
      <c r="A13" s="429" t="s">
        <v>328</v>
      </c>
      <c r="B13" s="429"/>
      <c r="C13" s="274">
        <v>0</v>
      </c>
    </row>
    <row r="14" spans="1:3" s="2" customFormat="1" ht="11.25" customHeight="1">
      <c r="A14" s="429" t="s">
        <v>329</v>
      </c>
      <c r="B14" s="429"/>
      <c r="C14" s="274">
        <v>3100074.07</v>
      </c>
    </row>
    <row r="15" spans="1:3" s="2" customFormat="1" ht="11.25" customHeight="1">
      <c r="A15" s="434" t="s">
        <v>346</v>
      </c>
      <c r="B15" s="434"/>
      <c r="C15" s="276">
        <v>2106684.27</v>
      </c>
    </row>
    <row r="16" spans="1:3" s="2" customFormat="1" ht="11.25" customHeight="1">
      <c r="A16" s="429" t="s">
        <v>330</v>
      </c>
      <c r="B16" s="429"/>
      <c r="C16" s="274">
        <v>316200</v>
      </c>
    </row>
    <row r="17" spans="1:3" s="2" customFormat="1" ht="11.25" customHeight="1">
      <c r="A17" s="429" t="s">
        <v>331</v>
      </c>
      <c r="B17" s="429"/>
      <c r="C17" s="274">
        <v>0</v>
      </c>
    </row>
    <row r="18" spans="1:3" s="2" customFormat="1" ht="11.25" customHeight="1">
      <c r="A18" s="430" t="s">
        <v>332</v>
      </c>
      <c r="B18" s="269" t="s">
        <v>333</v>
      </c>
      <c r="C18" s="277">
        <v>6200</v>
      </c>
    </row>
    <row r="19" spans="1:3" s="2" customFormat="1" ht="11.25" customHeight="1">
      <c r="A19" s="431"/>
      <c r="B19" s="270" t="s">
        <v>334</v>
      </c>
      <c r="C19" s="277">
        <v>6200</v>
      </c>
    </row>
    <row r="20" spans="1:3" s="2" customFormat="1" ht="11.25" customHeight="1">
      <c r="A20" s="431"/>
      <c r="B20" s="271" t="s">
        <v>335</v>
      </c>
      <c r="C20" s="277">
        <v>6200</v>
      </c>
    </row>
    <row r="21" spans="1:3" s="2" customFormat="1" ht="11.25" customHeight="1">
      <c r="A21" s="431"/>
      <c r="B21" s="270" t="s">
        <v>336</v>
      </c>
      <c r="C21" s="277">
        <v>6200</v>
      </c>
    </row>
    <row r="22" spans="1:3" s="2" customFormat="1" ht="11.25" customHeight="1">
      <c r="A22" s="431"/>
      <c r="B22" s="271" t="s">
        <v>337</v>
      </c>
      <c r="C22" s="277">
        <v>6200</v>
      </c>
    </row>
    <row r="23" spans="1:3" s="2" customFormat="1" ht="11.25" customHeight="1">
      <c r="A23" s="431"/>
      <c r="B23" s="270" t="s">
        <v>338</v>
      </c>
      <c r="C23" s="277">
        <v>6200</v>
      </c>
    </row>
    <row r="24" spans="1:3" s="2" customFormat="1" ht="11.25" customHeight="1">
      <c r="A24" s="431"/>
      <c r="B24" s="271" t="s">
        <v>339</v>
      </c>
      <c r="C24" s="277">
        <v>6200</v>
      </c>
    </row>
    <row r="25" spans="1:3" s="2" customFormat="1" ht="11.25" customHeight="1">
      <c r="A25" s="431"/>
      <c r="B25" s="270" t="s">
        <v>340</v>
      </c>
      <c r="C25" s="277">
        <v>6200</v>
      </c>
    </row>
    <row r="26" spans="1:3" s="2" customFormat="1" ht="11.25" customHeight="1">
      <c r="A26" s="431"/>
      <c r="B26" s="271" t="s">
        <v>341</v>
      </c>
      <c r="C26" s="277">
        <v>6200</v>
      </c>
    </row>
    <row r="27" spans="1:3" s="2" customFormat="1" ht="11.25" customHeight="1">
      <c r="A27" s="431"/>
      <c r="B27" s="270" t="s">
        <v>342</v>
      </c>
      <c r="C27" s="277">
        <v>6200</v>
      </c>
    </row>
    <row r="28" spans="1:3" s="2" customFormat="1" ht="11.25" customHeight="1">
      <c r="A28" s="431"/>
      <c r="B28" s="271" t="s">
        <v>343</v>
      </c>
      <c r="C28" s="277">
        <v>6200</v>
      </c>
    </row>
    <row r="29" spans="1:3" s="2" customFormat="1" ht="11.25" customHeight="1">
      <c r="A29" s="432"/>
      <c r="B29" s="272" t="s">
        <v>344</v>
      </c>
      <c r="C29" s="277">
        <v>6200</v>
      </c>
    </row>
    <row r="30" spans="1:3" s="2" customFormat="1" ht="11.25" customHeight="1">
      <c r="A30" s="424" t="s">
        <v>345</v>
      </c>
      <c r="B30" s="424"/>
      <c r="C30" s="274">
        <v>158692052.54</v>
      </c>
    </row>
    <row r="31" spans="1:3" s="7" customFormat="1" ht="11.25" customHeight="1">
      <c r="A31" s="24" t="s">
        <v>360</v>
      </c>
      <c r="B31" s="24"/>
      <c r="C31" s="4"/>
    </row>
    <row r="32" spans="1:3" s="2" customFormat="1" ht="11.25" customHeight="1">
      <c r="A32" s="5" t="s">
        <v>7</v>
      </c>
      <c r="B32" s="5"/>
      <c r="C32" s="1"/>
    </row>
  </sheetData>
  <sheetProtection/>
  <mergeCells count="19">
    <mergeCell ref="A5:C5"/>
    <mergeCell ref="A6:C6"/>
    <mergeCell ref="A7:C7"/>
    <mergeCell ref="A18:A29"/>
    <mergeCell ref="A8:C8"/>
    <mergeCell ref="A9:B9"/>
    <mergeCell ref="A15:B15"/>
    <mergeCell ref="A16:B16"/>
    <mergeCell ref="A17:B17"/>
    <mergeCell ref="A30:B30"/>
    <mergeCell ref="A2:C2"/>
    <mergeCell ref="A1:C1"/>
    <mergeCell ref="A10:B10"/>
    <mergeCell ref="A11:B11"/>
    <mergeCell ref="A12:B12"/>
    <mergeCell ref="A13:B13"/>
    <mergeCell ref="A14:B14"/>
    <mergeCell ref="A3:C3"/>
    <mergeCell ref="A4:C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ivanirritta@hotmail.com</cp:lastModifiedBy>
  <cp:lastPrinted>2012-05-04T11:36:11Z</cp:lastPrinted>
  <dcterms:created xsi:type="dcterms:W3CDTF">2001-09-06T15:18:59Z</dcterms:created>
  <dcterms:modified xsi:type="dcterms:W3CDTF">2016-01-30T18:54:42Z</dcterms:modified>
  <cp:category/>
  <cp:version/>
  <cp:contentType/>
  <cp:contentStatus/>
</cp:coreProperties>
</file>